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Drives compartilhados\CEGI_SERVIÇO\METAS 2026\Relatórios\Site\Publicação para Rkng Transp\"/>
    </mc:Choice>
  </mc:AlternateContent>
  <xr:revisionPtr revIDLastSave="0" documentId="13_ncr:1_{3569F7FF-311D-4043-B85C-AEC1C8AEFBBF}" xr6:coauthVersionLast="47" xr6:coauthVersionMax="47" xr10:uidLastSave="{00000000-0000-0000-0000-000000000000}"/>
  <bookViews>
    <workbookView xWindow="-110" yWindow="-110" windowWidth="19420" windowHeight="10300" tabRatio="898" activeTab="19" xr2:uid="{00000000-000D-0000-FFFF-FFFF00000000}"/>
  </bookViews>
  <sheets>
    <sheet name="Metas 2026" sheetId="16" r:id="rId1"/>
    <sheet name="M1-1ºG" sheetId="31" r:id="rId2"/>
    <sheet name="M1-2ºG" sheetId="32" r:id="rId3"/>
    <sheet name="M1-Geral" sheetId="33" r:id="rId4"/>
    <sheet name="M2-1ºG(prt1)" sheetId="10" r:id="rId5"/>
    <sheet name="M2-2ºG(prt1)" sheetId="11" r:id="rId6"/>
    <sheet name="M2-Geral(prt1)" sheetId="12" r:id="rId7"/>
    <sheet name="M2-1ºG(prt2)" sheetId="37" r:id="rId8"/>
    <sheet name="M2-2ºG(prt2)" sheetId="38" r:id="rId9"/>
    <sheet name="M2-Geral(prt2)" sheetId="39" r:id="rId10"/>
    <sheet name="Meta 3" sheetId="9" r:id="rId11"/>
    <sheet name="Meta 5-1ºG" sheetId="8" r:id="rId12"/>
    <sheet name="Meta 5-2ºG" sheetId="25" r:id="rId13"/>
    <sheet name="Meta 5-Geral" sheetId="26" r:id="rId14"/>
    <sheet name="Mt.Esp.3(IEESO)" sheetId="40" r:id="rId15"/>
    <sheet name="Mt.Esp..4(IPCJ)" sheetId="41" r:id="rId16"/>
    <sheet name="M9" sheetId="18" r:id="rId17"/>
    <sheet name="Mt.Esp.5" sheetId="36" r:id="rId18"/>
    <sheet name="M12" sheetId="35" r:id="rId19"/>
    <sheet name="Mt.Esp.2(IPER)" sheetId="42" r:id="rId20"/>
  </sheets>
  <externalReferences>
    <externalReference r:id="rId21"/>
    <externalReference r:id="rId22"/>
    <externalReference r:id="rId23"/>
    <externalReference r:id="rId24"/>
  </externalReferences>
  <definedNames>
    <definedName name="_xlnm.Print_Area" localSheetId="18">'M12'!$A$1:$Q$52</definedName>
    <definedName name="_xlnm.Print_Area" localSheetId="4">'M2-1ºG(prt1)'!$A$1:$Q$52</definedName>
    <definedName name="_xlnm.Print_Area" localSheetId="7">'M2-1ºG(prt2)'!$A$1:$Q$52</definedName>
    <definedName name="_xlnm.Print_Area" localSheetId="5">'M2-2ºG(prt1)'!$A$1:$Q$54</definedName>
    <definedName name="_xlnm.Print_Area" localSheetId="8">'M2-2ºG(prt2)'!$A$1:$Q$54</definedName>
    <definedName name="_xlnm.Print_Area" localSheetId="6">'M2-Geral(prt1)'!$A$1:$Q$54</definedName>
    <definedName name="_xlnm.Print_Area" localSheetId="9">'M2-Geral(prt2)'!$A$1:$Q$54</definedName>
    <definedName name="_xlnm.Print_Area" localSheetId="16">'M9'!$A$1:$R$49</definedName>
    <definedName name="_xlnm.Print_Area" localSheetId="10">'Meta 3'!$A$1:$R$53</definedName>
    <definedName name="_xlnm.Print_Area" localSheetId="11">'Meta 5-1ºG'!$A$1:$R$53</definedName>
    <definedName name="_xlnm.Print_Area" localSheetId="12">'Meta 5-2ºG'!$A$1:$R$53</definedName>
    <definedName name="_xlnm.Print_Area" localSheetId="13">'Meta 5-Geral'!$A$1:$R$54</definedName>
    <definedName name="_xlnm.Print_Area" localSheetId="15">'Mt.Esp..4(IPCJ)'!$A$1:$R$50</definedName>
    <definedName name="_xlnm.Print_Area" localSheetId="19">'Mt.Esp.2(IPER)'!$A$1:$R$40</definedName>
    <definedName name="_xlnm.Print_Area" localSheetId="14">'Mt.Esp.3(IEESO)'!$A$1:$R$54</definedName>
    <definedName name="_xlnm.Print_Area" localSheetId="17">'Mt.Esp.5'!$A$1:$R$41</definedName>
    <definedName name="_xlnm.Print_Titles" localSheetId="0">'Metas 2026'!$1:$7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26" l="1"/>
  <c r="M13" i="26" s="1"/>
  <c r="J12" i="26"/>
  <c r="M12" i="26" s="1"/>
  <c r="J13" i="25"/>
  <c r="M13" i="25" s="1"/>
  <c r="F13" i="25"/>
  <c r="J12" i="25"/>
  <c r="M12" i="25" s="1"/>
  <c r="F12" i="25"/>
  <c r="J13" i="8"/>
  <c r="M13" i="8" s="1"/>
  <c r="F13" i="8"/>
  <c r="J12" i="8"/>
  <c r="M12" i="8" s="1"/>
  <c r="F12" i="8"/>
  <c r="Q24" i="26" l="1"/>
  <c r="Q24" i="8"/>
  <c r="Q13" i="33" l="1"/>
  <c r="Q12" i="33"/>
  <c r="M13" i="33"/>
  <c r="L13" i="33"/>
  <c r="M24" i="33"/>
  <c r="M12" i="33"/>
  <c r="L12" i="33"/>
  <c r="M24" i="32"/>
  <c r="Q13" i="32"/>
  <c r="Q12" i="32"/>
  <c r="M13" i="32"/>
  <c r="L13" i="32"/>
  <c r="M12" i="32"/>
  <c r="L12" i="32"/>
  <c r="Q13" i="31"/>
  <c r="Q12" i="31"/>
  <c r="M24" i="31"/>
  <c r="Q24" i="31" s="1"/>
  <c r="K8" i="16" l="1"/>
  <c r="K9" i="16" s="1"/>
  <c r="Q24" i="33"/>
  <c r="L12" i="31"/>
  <c r="L13" i="31"/>
  <c r="M12" i="31" l="1"/>
  <c r="M13" i="31"/>
  <c r="M24" i="25" l="1"/>
  <c r="M24" i="8"/>
  <c r="F19" i="16" s="1"/>
  <c r="J24" i="25" l="1"/>
  <c r="J24" i="26"/>
  <c r="M24" i="26"/>
  <c r="K19" i="16" s="1"/>
  <c r="J24" i="8"/>
  <c r="H19" i="16"/>
  <c r="L24" i="39" l="1"/>
  <c r="L13" i="39"/>
  <c r="I13" i="39"/>
  <c r="L12" i="39"/>
  <c r="I12" i="39"/>
  <c r="F13" i="39"/>
  <c r="L13" i="38"/>
  <c r="I13" i="38"/>
  <c r="L24" i="38"/>
  <c r="L12" i="38"/>
  <c r="I12" i="38"/>
  <c r="F13" i="38"/>
  <c r="L13" i="37"/>
  <c r="I13" i="37"/>
  <c r="L24" i="37"/>
  <c r="F13" i="16" s="1"/>
  <c r="F14" i="16" s="1"/>
  <c r="L12" i="37"/>
  <c r="I12" i="37"/>
  <c r="F13" i="37"/>
  <c r="L24" i="12"/>
  <c r="L13" i="12"/>
  <c r="I13" i="12"/>
  <c r="L12" i="12"/>
  <c r="I12" i="12"/>
  <c r="L24" i="11"/>
  <c r="L13" i="11"/>
  <c r="I13" i="11"/>
  <c r="L12" i="11"/>
  <c r="I12" i="11"/>
  <c r="L24" i="10"/>
  <c r="L13" i="10" l="1"/>
  <c r="L12" i="10"/>
  <c r="I12" i="10" l="1"/>
  <c r="I13" i="10"/>
  <c r="K13" i="16" l="1"/>
  <c r="K14" i="16" s="1"/>
  <c r="F12" i="39"/>
  <c r="P13" i="38" l="1"/>
  <c r="H13" i="16"/>
  <c r="H14" i="16" s="1"/>
  <c r="P12" i="38"/>
  <c r="F12" i="38"/>
  <c r="P24" i="39"/>
  <c r="P13" i="39"/>
  <c r="P12" i="39"/>
  <c r="I24" i="39"/>
  <c r="P24" i="38"/>
  <c r="F13" i="12"/>
  <c r="F12" i="12"/>
  <c r="F13" i="11"/>
  <c r="F12" i="11"/>
  <c r="I24" i="38" l="1"/>
  <c r="P12" i="37" l="1"/>
  <c r="P24" i="37"/>
  <c r="F12" i="37"/>
  <c r="I24" i="37"/>
  <c r="P13" i="37"/>
  <c r="F13" i="10" l="1"/>
  <c r="F12" i="10"/>
  <c r="Q24" i="25" l="1"/>
  <c r="P24" i="12"/>
  <c r="P13" i="12"/>
  <c r="P12" i="12"/>
  <c r="P24" i="11"/>
  <c r="P13" i="11"/>
  <c r="P12" i="11"/>
  <c r="P24" i="10"/>
  <c r="P13" i="10"/>
  <c r="P12" i="10"/>
  <c r="I13" i="33"/>
  <c r="F13" i="33"/>
  <c r="I12" i="33"/>
  <c r="F12" i="33"/>
  <c r="Q24" i="32"/>
  <c r="I13" i="32"/>
  <c r="F13" i="32"/>
  <c r="I12" i="32"/>
  <c r="F12" i="32"/>
  <c r="I13" i="31"/>
  <c r="F13" i="31"/>
  <c r="I12" i="31"/>
  <c r="F12" i="31"/>
  <c r="K20" i="16"/>
  <c r="H20" i="16"/>
  <c r="F20" i="16"/>
  <c r="F8" i="16" l="1"/>
  <c r="F9" i="16" s="1"/>
  <c r="I24" i="10"/>
  <c r="K11" i="16"/>
  <c r="K12" i="16" s="1"/>
  <c r="F24" i="8"/>
  <c r="I24" i="12"/>
  <c r="F11" i="16"/>
  <c r="F12" i="16" s="1"/>
  <c r="H11" i="16"/>
  <c r="H12" i="16" s="1"/>
  <c r="H8" i="16"/>
  <c r="H9" i="16" s="1"/>
  <c r="I24" i="31"/>
  <c r="I24" i="33"/>
  <c r="F24" i="25"/>
  <c r="F24" i="31"/>
  <c r="F24" i="32"/>
  <c r="F24" i="33"/>
  <c r="F13" i="26"/>
  <c r="I24" i="32"/>
  <c r="I24" i="11"/>
  <c r="F12" i="26"/>
  <c r="F24" i="26" l="1"/>
  <c r="Q13" i="25" l="1"/>
  <c r="Q12" i="25"/>
  <c r="Q12" i="8"/>
  <c r="Q13" i="8" l="1"/>
  <c r="Q13" i="26" l="1"/>
  <c r="Q12" i="26"/>
  <c r="J14" i="9"/>
  <c r="F14" i="9"/>
  <c r="J13" i="9"/>
  <c r="J25" i="9" s="1"/>
  <c r="F13" i="9"/>
  <c r="F25" i="9" l="1"/>
  <c r="M25" i="9" l="1"/>
  <c r="Q25" i="9" s="1"/>
  <c r="Q13" i="9" l="1"/>
  <c r="Q14" i="9"/>
  <c r="M14" i="9"/>
  <c r="M13" i="9" l="1"/>
</calcChain>
</file>

<file path=xl/sharedStrings.xml><?xml version="1.0" encoding="utf-8"?>
<sst xmlns="http://schemas.openxmlformats.org/spreadsheetml/2006/main" count="510" uniqueCount="143">
  <si>
    <t>meta atingida: 100% ou mais</t>
  </si>
  <si>
    <t>Total</t>
  </si>
  <si>
    <t>Dezembro</t>
  </si>
  <si>
    <t>Novembro</t>
  </si>
  <si>
    <t>Outubro</t>
  </si>
  <si>
    <t>Setembro</t>
  </si>
  <si>
    <t>Agosto</t>
  </si>
  <si>
    <t>Julho</t>
  </si>
  <si>
    <t>Junho</t>
  </si>
  <si>
    <t>Maio</t>
  </si>
  <si>
    <t>Abril</t>
  </si>
  <si>
    <t>Março</t>
  </si>
  <si>
    <t>Fevereiro</t>
  </si>
  <si>
    <t>Janeiro</t>
  </si>
  <si>
    <t>Mês</t>
  </si>
  <si>
    <t>Tribunal Regional do Trabalho da 2ª Região</t>
  </si>
  <si>
    <t>1º Grau</t>
  </si>
  <si>
    <t>Processos 
Distribuídos</t>
  </si>
  <si>
    <t>Processos Julgados</t>
  </si>
  <si>
    <t>2º Grau</t>
  </si>
  <si>
    <t>Total Tribunal</t>
  </si>
  <si>
    <r>
      <t>Cumprimento da meta acumulado</t>
    </r>
    <r>
      <rPr>
        <b/>
        <vertAlign val="superscript"/>
        <sz val="10"/>
        <color theme="0"/>
        <rFont val="Calibri"/>
        <family val="2"/>
        <scheme val="minor"/>
      </rPr>
      <t xml:space="preserve"> 2</t>
    </r>
  </si>
  <si>
    <t xml:space="preserve"> -</t>
  </si>
  <si>
    <t>Meta 3 - Estimular a conciliação</t>
  </si>
  <si>
    <t>Conciliações</t>
  </si>
  <si>
    <t>Processos Solucionados</t>
  </si>
  <si>
    <t>Meta 1 - Julgar mais processos que os distribuídos</t>
  </si>
  <si>
    <r>
      <t xml:space="preserve">Cumprimento da meta acumulado </t>
    </r>
    <r>
      <rPr>
        <b/>
        <vertAlign val="superscript"/>
        <sz val="10"/>
        <color theme="0"/>
        <rFont val="Calibri"/>
        <family val="2"/>
        <scheme val="minor"/>
      </rPr>
      <t>1,2</t>
    </r>
  </si>
  <si>
    <t>Meta</t>
  </si>
  <si>
    <t>CUMPRIMENTO DA META</t>
  </si>
  <si>
    <t xml:space="preserve"> = &gt; 100%</t>
  </si>
  <si>
    <t>Índice de Processos Julgados ─ IPJ</t>
  </si>
  <si>
    <t>─</t>
  </si>
  <si>
    <t/>
  </si>
  <si>
    <t xml:space="preserve"> = 100%</t>
  </si>
  <si>
    <t xml:space="preserve"> </t>
  </si>
  <si>
    <t>Apuração apenas para o 1º Grau</t>
  </si>
  <si>
    <t>Processos baixados no mês</t>
  </si>
  <si>
    <t>-</t>
  </si>
  <si>
    <t>2. Parâmetros dos sinalizadores:</t>
  </si>
  <si>
    <t>entre 85% e 99,9%</t>
  </si>
  <si>
    <t>menor que 85%</t>
  </si>
  <si>
    <t>3. Parâmetros dos sinalizadores:</t>
  </si>
  <si>
    <t xml:space="preserve">  </t>
  </si>
  <si>
    <t>1. Parâmetros dos sinalizadores:</t>
  </si>
  <si>
    <t>1. Na aferição, excluem-se os processos que tiveram cancelamento da distribuição e os remetidos para outro tribunal ou jurisdição.</t>
  </si>
  <si>
    <t>2. O cálculo da meta considera os processos que entraram e saíram da meta por suspensão.</t>
  </si>
  <si>
    <t xml:space="preserve">   entre 85% e 99,9%</t>
  </si>
  <si>
    <t xml:space="preserve">      entre 85% e 99,9%</t>
  </si>
  <si>
    <t>Cumprimento da meta acumulado (%)</t>
  </si>
  <si>
    <r>
      <t xml:space="preserve">Taxa de Congest. Líquida (acumulada) </t>
    </r>
    <r>
      <rPr>
        <b/>
        <vertAlign val="superscript"/>
        <sz val="10"/>
        <color theme="0"/>
        <rFont val="Calibri"/>
        <family val="2"/>
        <scheme val="minor"/>
      </rPr>
      <t>1</t>
    </r>
  </si>
  <si>
    <t>1. Excluem-se execuções fiscais e os processos suspensos, sobrestados ou em arquivo provisório.</t>
  </si>
  <si>
    <t xml:space="preserve">  meta atingida: 100% ou mais</t>
  </si>
  <si>
    <t xml:space="preserve"> menor que 85%</t>
  </si>
  <si>
    <t xml:space="preserve">      menor que 85%</t>
  </si>
  <si>
    <t xml:space="preserve"> meta atingida: 100% ou mais</t>
  </si>
  <si>
    <t>Cumprimento da meta no mês</t>
  </si>
  <si>
    <t>Meta 9 - Estimular a Inovação no Poder Judiciário</t>
  </si>
  <si>
    <t>Cumprimento da meta 
acumulado (%)</t>
  </si>
  <si>
    <t xml:space="preserve">    menor que 85%</t>
  </si>
  <si>
    <r>
      <t xml:space="preserve">Cumprimento da meta acumulado </t>
    </r>
    <r>
      <rPr>
        <b/>
        <vertAlign val="superscript"/>
        <sz val="10"/>
        <color theme="0"/>
        <rFont val="Calibri"/>
        <family val="2"/>
        <scheme val="minor"/>
      </rPr>
      <t>1</t>
    </r>
  </si>
  <si>
    <t>Tribunal realizou pelo menos 3 ações?</t>
  </si>
  <si>
    <t xml:space="preserve">    entre 85% e 99,9%</t>
  </si>
  <si>
    <t>TRT-2</t>
  </si>
  <si>
    <t>Taxa de Congestionamento Líquida - TCLNFISC</t>
  </si>
  <si>
    <t>Parâmetros dos sinalizadores:</t>
  </si>
  <si>
    <t xml:space="preserve">   Tribunal Regional do Trabalho da 2ª Região</t>
  </si>
  <si>
    <t>Percentual (acumulado) de magistrados(as) que realizaram exame periódico de saúde</t>
  </si>
  <si>
    <t>Percentual (acumulado) de servidores(as) que realizaram exame periódico de saúde</t>
  </si>
  <si>
    <t>2020 2016 2015 2014</t>
  </si>
  <si>
    <t>Índice de Promoção da Saúde de Magistrados e Servidores - IPSMS / Percentual de magistrados e servidores que realizaram exame periódico de saúde</t>
  </si>
  <si>
    <t>Meta 5 - Reduzir a Taxa de Congestionamento, exceto execuções fiscais</t>
  </si>
  <si>
    <t>Meta 12  - Promover a saúde de magistrados e servidores</t>
  </si>
  <si>
    <t>Índice de Conciliação ─ IC</t>
  </si>
  <si>
    <t>Distribuídos até 31/12/2022 e Julgados no mês</t>
  </si>
  <si>
    <t>Meta 2 - Julgar processos mais antigos (parte 1)</t>
  </si>
  <si>
    <t>1º Grau (parte 1)</t>
  </si>
  <si>
    <t>As regras para a extração dos dados utilizados no cômputo das metas processuais deste relatório seguem as definições do Glossário CSJT (e-Gestão).</t>
  </si>
  <si>
    <t>Índice de Processos Antigos Julgados ─ IPAJ (parte 1)</t>
  </si>
  <si>
    <t>Índice de Processos Antigos Julgados ─ IPAJ (parte 2)</t>
  </si>
  <si>
    <t>1º Grau (parte 2)</t>
  </si>
  <si>
    <t>Distribuídos até 31/12/2020 e Julgados no mês</t>
  </si>
  <si>
    <t>Meta 2 - Julgar processos mais antigos (parte 2)</t>
  </si>
  <si>
    <t>2º Grau (parte 1)</t>
  </si>
  <si>
    <t>Total Tribunal (parte 1)</t>
  </si>
  <si>
    <t>Total Tribunal (parte 2)</t>
  </si>
  <si>
    <t>2º Grau (parte 2)</t>
  </si>
  <si>
    <t>1. Exclui processos suspensos.</t>
  </si>
  <si>
    <t>2. O percentual de cumprimento da meta também leva em conta os processos antigos julgados desde 01/2023.</t>
  </si>
  <si>
    <r>
      <t xml:space="preserve">Saldo Pendente de Julgamento (Líquido) </t>
    </r>
    <r>
      <rPr>
        <b/>
        <vertAlign val="superscript"/>
        <sz val="10"/>
        <color theme="0"/>
        <rFont val="Calibri"/>
        <family val="2"/>
        <scheme val="minor"/>
      </rPr>
      <t>1</t>
    </r>
  </si>
  <si>
    <t>entre 99,99% e 85%</t>
  </si>
  <si>
    <t>Elaboração: Coordenadoria de Estatística (estatistica@trt2.jus.br)</t>
  </si>
  <si>
    <t>Coordenadoria de Estatística (estatistica@trt2.jus.br)</t>
  </si>
  <si>
    <t xml:space="preserve">  meta atingida: =&gt;100% ou cláusula de barreira</t>
  </si>
  <si>
    <t xml:space="preserve"> = &gt; 94%</t>
  </si>
  <si>
    <t>1. Meta de apuração quadrimestral</t>
  </si>
  <si>
    <t>Promover, no âmbito do Programa de Combate ao Trabalho Infantil e Estímulo à Aprendizagem, pelo menos uma ação de combate ao trabalho infantil e de estímulo à aprendizagem, preferencialmente, voltada à promoção da equidade racial, de gênero ou diversidade do público-alvo, por meio do estabelecimento de parcerias interinstitucionais.</t>
  </si>
  <si>
    <r>
      <t xml:space="preserve">Meta 12  - Promover a saúde de magistrados e servidores
</t>
    </r>
    <r>
      <rPr>
        <b/>
        <i/>
        <sz val="8"/>
        <rFont val="Calibri"/>
        <family val="2"/>
        <scheme val="minor"/>
      </rPr>
      <t>Aferir o percentual de servidores e magistrados que realizaram exames periódicos no ano, contabilizar o número de ações executadas com o intuito de reduzir casos de doenças mais frequentes ou que contribuem em maior grau para o absenteísmo, promover ação de saúde com participação de terceirizados, estagiários e aprendizes, e instruir (anualmente) Plano de Qualidade de vida, com vistas a promover a saúde de magistrados e servidores.</t>
    </r>
  </si>
  <si>
    <t>Referência: Fevereiro / 2026</t>
  </si>
  <si>
    <t>RELATÓRIO DE CUMPRIMENTO DE METAS ─ 2026</t>
  </si>
  <si>
    <t>Instruir, anualmente, o Plano de Qualidade de Vida do tribunal e alcançar em 2026:
a) a participação de pelo menos 10% do número total de magistrados(as) ativos(as) no TRT e de 15% do número total de servidores(as) ativos(as) no TRT, considerando o quantitativo total de participantes distintos no conjunto de ações de qualidade de vida planejadas;
b) a realização de exames periódicos de saúde em 15% dos(as) magistrados(as) e 15% dos(as) servidores(as);
c) a promoção de pelo menos 3 (três) ações com vistas a reduzir a incidência de casos de uma das cinco doenças mais frequentes constatadas nos exames periódicos de saúde do ano anterior ou de uma das cinco maiores causas de absenteísmo do ano anterior;
d) a promoção de pelo menos 1 (uma) ação em que participem terceirizados(as), estagiários(as) e aprendizes.</t>
  </si>
  <si>
    <r>
      <rPr>
        <b/>
        <sz val="11"/>
        <rFont val="Calibri"/>
        <family val="2"/>
        <scheme val="minor"/>
      </rPr>
      <t>Meta 1 - Julgar mais processos que os distribuídos</t>
    </r>
    <r>
      <rPr>
        <b/>
        <sz val="10"/>
        <rFont val="Calibri"/>
        <family val="2"/>
        <scheme val="minor"/>
      </rPr>
      <t xml:space="preserve">
</t>
    </r>
    <r>
      <rPr>
        <b/>
        <i/>
        <sz val="10"/>
        <rFont val="Calibri"/>
        <family val="2"/>
        <scheme val="minor"/>
      </rPr>
      <t>Julgar quantidade maior de processos de conhecimento do que os distribuídos de 20/12/2025 a 19/12/2026, excluídos os suspensos e sobrestados de 20/12/2025 a 19/12/2026.</t>
    </r>
  </si>
  <si>
    <t>Julgar quantidade maior de processos de conhecimento do que os distribuídos de 20/12/2025 a 19/12/2026, excluídos os suspensos e sobrestados de 20/12/2025 a 19/12/2026.</t>
  </si>
  <si>
    <r>
      <t xml:space="preserve">Meta 3 - Estimular a conciliação
</t>
    </r>
    <r>
      <rPr>
        <b/>
        <i/>
        <sz val="10"/>
        <rFont val="Calibri"/>
        <family val="2"/>
        <scheme val="minor"/>
      </rPr>
      <t>Aumentar o índice de conciliação na fase de conhecimento em 0,5 ponto percentual em relação à média do biênio 2023/2024 ou alcançar, no mínimo, 38% de conciliação.</t>
    </r>
  </si>
  <si>
    <r>
      <t xml:space="preserve">Meta 5 - Reduzir a Taxa de Congestionamento, exceto execuções fiscais
</t>
    </r>
    <r>
      <rPr>
        <b/>
        <i/>
        <sz val="10"/>
        <rFont val="Calibri"/>
        <family val="2"/>
        <scheme val="minor"/>
      </rPr>
      <t>Reduzir em 0,5 ponto percentual a taxa de congestionamento líquida, exceto execuções fiscais, em relação a 2025, ou alcançar taxas de, no máximo, 40% na fase de conhecimento e 45% na fase de execução.</t>
    </r>
  </si>
  <si>
    <t xml:space="preserve">Desenvolver, no ano de 2026, dois projetos inovadores, um com foco na melhoria dos serviços judiciais (atividade finalística), e um com foco na melhoria organizacional (processos internos), relacionados a um dos Macrodesafios da Estratégia Nacional, a partir dos Laboratórios de Inovação de ao menos duas instituições públicas. </t>
  </si>
  <si>
    <t>Servidores: -</t>
  </si>
  <si>
    <t>Magistrados: -</t>
  </si>
  <si>
    <t xml:space="preserve">Identificar e julgar até 31/12/2026, desconsiderados os processos que estiverem suspensos ao final de 2026 ou que forem dessobrestados durante o ano de 2026, pelo menos 94% dos processos distribuídos até 31/12/2024 nos 1º e 2º graus. </t>
  </si>
  <si>
    <t xml:space="preserve">Identificar e julgar até 31/12/2026, desconsiderados os processos que estiverem suspensos ao final de 2026 ou que forem dessobrestados durante o ano de 2026, pelo menos 99% dos processos pendentes de julgamento há 5 anos (2021) ou mais. </t>
  </si>
  <si>
    <t xml:space="preserve"> = &gt; 47,33% 
ou = &gt; 38%</t>
  </si>
  <si>
    <t xml:space="preserve"> = &gt; 99%</t>
  </si>
  <si>
    <t>Aumentar o índice de conciliação na fase de conhecimento em 0,5 ponto percentual em relação à média do biênio 2023/2024 ou alcançar, no mínimo, 38% de conciliação.</t>
  </si>
  <si>
    <t>Reduzir em 0,5 ponto percentual a taxa de congestionamento líquida, exceto execuções fiscais, em relação a 2025, ou alcançar taxas de, no máximo, 40% na fase de conhecimento e 45% na fase de execução.</t>
  </si>
  <si>
    <t>&lt;= 32,20%    (1º Grau:    &lt;=32,39%        2º Grau: &lt;=31,57%)</t>
  </si>
  <si>
    <t xml:space="preserve">1. Até 30/04/2026:
● Cadastrar os dois projetos na plataforma RenovaJud;
● Informar se o objeto do projeto é relacionado a serviços judiciais (atividade finalística) ou a melhoria organizacional (processos internos)
● Informar o Macrodesafio da Estratégia Nacional selecionado, identificando a oportunidade ou desafio que requer uma abordagem de inovação </t>
  </si>
  <si>
    <t xml:space="preserve">2. Até 31/08/2026:
● Atualizar o cadastro na plataforma RenovaJud para demonstrar a efetiva aplicação pelos Laboratórios de Inovação de abordagem metodológica voltada ao estímulo da criatividade, cocriação e experimentação, bem como a inovação contida na proposta de solução. </t>
  </si>
  <si>
    <t xml:space="preserve">A meta estará cumprida quando o tribunal tiver percorrido os quatro primeiros passos do ciclo de inovação definido no Plano Nacional de Inovação (Anexo II da Portaria 379/2024), atendendo aos requisitos e critérios mínimos de qualidade descritos nos Esclarecimentos, e observando os prazos a seguir:
1. Até 30/04/2026:
● Cadastrar os dois projetos na plataforma RenovaJud;
● Informar se o objeto do projeto é relacionado a serviços judiciais (atividade finalística) ou a melhoria organizacional (processos internos)
● Informar o Macrodesafio da Estratégia Nacional selecionado, identificando a oportunidade ou desafio que requer uma abordagem de inovação
2. Até 31/08/2026:
● Atualizar o cadastro na plataforma RenovaJud para demonstrar a efetiva aplicação pelos Laboratórios de Inovação de abordagem metodológica voltada ao estímulo da criatividade, cocriação e experimentação, bem como a inovação contida na proposta de solução.
3. Até 31/10/2026:
● Atualizar o cadastro na plataforma Renovajud para inserir a proposta de projeto, que deve conter no mínimo, para eventual implementação, a indicação das áreas envolvidas, análise de custos, cronograma de implementação e designação do gerente do projeto. </t>
  </si>
  <si>
    <r>
      <t xml:space="preserve">83,87%
</t>
    </r>
    <r>
      <rPr>
        <b/>
        <sz val="9"/>
        <rFont val="Calibri"/>
        <family val="2"/>
        <scheme val="minor"/>
      </rPr>
      <t>100% pela cláusula de barreira</t>
    </r>
  </si>
  <si>
    <t>Glossário a definir</t>
  </si>
  <si>
    <t>Apuração quadrimestral</t>
  </si>
  <si>
    <r>
      <t xml:space="preserve">Meta 2 - Julgar processos mais antigos (parte 1)
</t>
    </r>
    <r>
      <rPr>
        <b/>
        <i/>
        <sz val="10"/>
        <rFont val="Calibri"/>
        <family val="2"/>
        <scheme val="minor"/>
      </rPr>
      <t xml:space="preserve">Identificar e julgar até 31/12/2026, desconsiderados os processos que estiverem suspensos ao final de 2026 ou que forem dessobrestados durante o ano de 2026, pelo menos 94% dos processos distribuídos até 31/12/2024 nos 1º e 2º graus. </t>
    </r>
  </si>
  <si>
    <r>
      <t xml:space="preserve">Meta 2 - Julgar processos mais antigos (parte 2)
</t>
    </r>
    <r>
      <rPr>
        <b/>
        <i/>
        <sz val="10"/>
        <rFont val="Calibri"/>
        <family val="2"/>
        <scheme val="minor"/>
      </rPr>
      <t xml:space="preserve">Identificar e julgar até 31/12/2026, desconsiderados os processos que estiverem suspensos ao final de 2026 ou que forem dessobrestados durante o ano de 2026, pelo menos 99% dos processos pendentes de julgamento há 5 anos (2021) ou mais. </t>
    </r>
  </si>
  <si>
    <r>
      <t xml:space="preserve">Meta 9 - Estimular a Inovação no Poder Judiciário
</t>
    </r>
    <r>
      <rPr>
        <b/>
        <i/>
        <sz val="9.5"/>
        <rFont val="Calibri"/>
        <family val="2"/>
        <scheme val="minor"/>
      </rPr>
      <t xml:space="preserve">Desenvolver, no ano de 2026, dois projetos inovadores, um com foco na melhoria dos serviços judiciais (atividade finalística), e um com foco na melhoria organizacional (processos internos), relacionados a um dos Macrodesafios da Estratégia Nacional, a partir dos Laboratórios de Inovação de ao menos duas instituições públicas. </t>
    </r>
  </si>
  <si>
    <r>
      <t xml:space="preserve">Meta Específica 2: </t>
    </r>
    <r>
      <rPr>
        <b/>
        <i/>
        <sz val="10"/>
        <rFont val="Calibri"/>
        <family val="2"/>
        <scheme val="minor"/>
      </rPr>
      <t>Aumentar o índice de Promoção da Equidade Racial (IPER) em 5% em relação ao desempenho de 2025, ou alcançar, no mínimo, 50% da pontuação geral do IPER.</t>
    </r>
  </si>
  <si>
    <r>
      <t xml:space="preserve">Meta Específica 5: </t>
    </r>
    <r>
      <rPr>
        <b/>
        <i/>
        <sz val="10"/>
        <rFont val="Calibri"/>
        <family val="2"/>
        <scheme val="minor"/>
      </rPr>
      <t>Promover, no âmbito do Programa de Combate ao Trabalho Infantil e Estímulo à Aprendizagem, pelo menos uma ação atinente ao programa, por meio do estabelecimento de parcerias interinstitucionais</t>
    </r>
  </si>
  <si>
    <r>
      <t xml:space="preserve">Meta Específica 3 - Índice de Execuções Extintas por Satisfação da Obrigação - (IEESO)
</t>
    </r>
    <r>
      <rPr>
        <b/>
        <i/>
        <sz val="10"/>
        <rFont val="Calibri"/>
        <family val="2"/>
        <scheme val="minor"/>
      </rPr>
      <t>Aumentar o índice de execuções extintas por satisfação da obrigação em 0,5 ponto percentual em relação à média do biênio anterior ou alcançar, no mínimo, 80% de execuções extintas por esse fundamento, excluídas as execuções fiscais.</t>
    </r>
  </si>
  <si>
    <t>Índice de Execuções Extintas por Satisfação da Obrigação - (IEESO)</t>
  </si>
  <si>
    <t>Meta Específica 3 - Índice de Execuções Extintas por Satisfação da Obrigação (IEESO)</t>
  </si>
  <si>
    <t>Aumentar o índice de execuções extintas por satisfação da obrigação em 0,5 ponto percentual em relação à média do biênio anterior ou alcançar, no mínimo, 80% de
execuções extintas por esse fundamento, excluídas as execuções fiscais.</t>
  </si>
  <si>
    <t>Execuções Extintas por Satisfação da Obrigação no mês</t>
  </si>
  <si>
    <t>Total de Execuções Extintas no mês</t>
  </si>
  <si>
    <t>Índice de Promoção da Cooperação Judiciária - IPCJ</t>
  </si>
  <si>
    <r>
      <rPr>
        <b/>
        <sz val="11"/>
        <rFont val="Calibri"/>
        <family val="2"/>
        <scheme val="minor"/>
      </rPr>
      <t>Meta Específica 4: Índice de Promoção da Cooperação Judiciária - IPCJ</t>
    </r>
    <r>
      <rPr>
        <b/>
        <sz val="10.5"/>
        <rFont val="Calibri"/>
        <family val="2"/>
        <scheme val="minor"/>
      </rPr>
      <t xml:space="preserve">
</t>
    </r>
    <r>
      <rPr>
        <b/>
        <i/>
        <sz val="9.5"/>
        <rFont val="Calibri"/>
        <family val="2"/>
        <scheme val="minor"/>
      </rPr>
      <t>1. Implantar, em cada estado, Comitê Executivo Estadual composto por representantes de cada um dos ramos do Poder Judiciário, conforme previsto no art. 7º da Resolução CNJ nº 350/2020.</t>
    </r>
    <r>
      <rPr>
        <b/>
        <i/>
        <sz val="10"/>
        <rFont val="Calibri"/>
        <family val="2"/>
        <scheme val="minor"/>
      </rPr>
      <t xml:space="preserve">
</t>
    </r>
    <r>
      <rPr>
        <b/>
        <i/>
        <sz val="9.5"/>
        <rFont val="Calibri"/>
        <family val="2"/>
        <scheme val="minor"/>
      </rPr>
      <t>2. Celebrar pelo menos 1 (um) acordo com instituições parceiras para a prevenção e a resolução consensual de litígios.</t>
    </r>
  </si>
  <si>
    <t>Meta Específica 4 - Índice de Promoção da Cooperação Judiciária - IPCJ</t>
  </si>
  <si>
    <t>1. Implantar, em cada estado, Comitê Executivo Estadual composto por representantes de cada um dos ramos do Poder Judiciário, conforme previsto no art. 7º da Resolução CNJ nº 350/2020.
2. Celebrar pelo menos 1 (um) acordo com instituições parceiras para a prevenção e a resolução consensual de litígios.</t>
  </si>
  <si>
    <r>
      <rPr>
        <b/>
        <i/>
        <sz val="10"/>
        <color theme="0"/>
        <rFont val="Calibri"/>
        <family val="2"/>
        <scheme val="minor"/>
      </rPr>
      <t>PME 4.1 -</t>
    </r>
    <r>
      <rPr>
        <b/>
        <sz val="10"/>
        <color theme="0"/>
        <rFont val="Calibri"/>
        <family val="2"/>
        <scheme val="minor"/>
      </rPr>
      <t xml:space="preserve"> Foi instituído Comitê Executivo Estadual conforme previsto no art. 7º da Resolução CNJ nº 350/2020?</t>
    </r>
  </si>
  <si>
    <r>
      <rPr>
        <b/>
        <i/>
        <sz val="10"/>
        <color theme="0"/>
        <rFont val="Calibri"/>
        <family val="2"/>
        <scheme val="minor"/>
      </rPr>
      <t xml:space="preserve">PME 4.2 - </t>
    </r>
    <r>
      <rPr>
        <b/>
        <sz val="10"/>
        <color theme="0"/>
        <rFont val="Calibri"/>
        <family val="2"/>
        <scheme val="minor"/>
      </rPr>
      <t>Foi estabelecido instrumento formal de parceria com outra(s) instituição(ões) para a prevenção e a resolução consensual de litígios?</t>
    </r>
  </si>
  <si>
    <t>Meta incluída em 2026
Em processo de definição de forma de cálculo e apuração.</t>
  </si>
  <si>
    <t>Meta Específica 5 - Promover os Direitos da Criança e do Adolescente</t>
  </si>
  <si>
    <t>Em processo de definição do glossário, de forma de cálculo e apuração.</t>
  </si>
  <si>
    <t>Meta Específica 2 - Índice de Promoção da Equidade Racial (IPER)</t>
  </si>
  <si>
    <t>Aumentar o índice de Promoção da Equidade Racial (IPER) em 5% em relação ao desempenho de 2025, ou alcançar, no mínimo, 50% da pontuação geral do IPER.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</si>
</sst>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sz val="11"/>
      <color theme="0"/>
      <name val="Calibri"/>
      <family val="2"/>
      <scheme val="minor"/>
    </font>
    <font>
      <i/>
      <sz val="10"/>
      <color theme="1"/>
      <name val="Calibri"/>
      <family val="2"/>
      <scheme val="minor"/>
    </font>
    <font>
      <sz val="8"/>
      <color theme="1"/>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b/>
      <vertAlign val="superscript"/>
      <sz val="10"/>
      <color theme="0"/>
      <name val="Calibri"/>
      <family val="2"/>
      <scheme val="minor"/>
    </font>
    <font>
      <b/>
      <sz val="11"/>
      <color theme="1" tint="0.499984740745262"/>
      <name val="Calibri"/>
      <family val="2"/>
      <scheme val="minor"/>
    </font>
    <font>
      <b/>
      <sz val="12"/>
      <color theme="1" tint="0.499984740745262"/>
      <name val="Calibri"/>
      <family val="2"/>
      <scheme val="minor"/>
    </font>
    <font>
      <b/>
      <sz val="12"/>
      <color theme="0"/>
      <name val="Calibri"/>
      <family val="2"/>
      <scheme val="minor"/>
    </font>
    <font>
      <b/>
      <sz val="11"/>
      <color rgb="FF000000"/>
      <name val="Calibri"/>
      <family val="2"/>
      <scheme val="minor"/>
    </font>
    <font>
      <b/>
      <sz val="12"/>
      <color theme="0" tint="-0.499984740745262"/>
      <name val="Calibri"/>
      <family val="2"/>
      <scheme val="minor"/>
    </font>
    <font>
      <sz val="5"/>
      <color theme="0" tint="-0.34998626667073579"/>
      <name val="Calibri"/>
      <family val="2"/>
      <scheme val="minor"/>
    </font>
    <font>
      <b/>
      <sz val="5"/>
      <color theme="0"/>
      <name val="Calibri"/>
      <family val="2"/>
      <scheme val="minor"/>
    </font>
    <font>
      <sz val="8"/>
      <name val="Calibri"/>
      <family val="2"/>
      <scheme val="minor"/>
    </font>
    <font>
      <sz val="10"/>
      <name val="Arial"/>
      <family val="2"/>
    </font>
    <font>
      <b/>
      <sz val="12"/>
      <color rgb="FF000000"/>
      <name val="Calibri"/>
      <family val="2"/>
      <scheme val="minor"/>
    </font>
    <font>
      <b/>
      <sz val="12"/>
      <color theme="4"/>
      <name val="Calibri"/>
      <family val="2"/>
      <scheme val="minor"/>
    </font>
    <font>
      <b/>
      <sz val="11"/>
      <name val="Calibri"/>
      <family val="2"/>
      <scheme val="minor"/>
    </font>
    <font>
      <b/>
      <sz val="10"/>
      <name val="Calibri"/>
      <family val="2"/>
      <scheme val="minor"/>
    </font>
    <font>
      <b/>
      <sz val="10"/>
      <color theme="0" tint="-0.499984740745262"/>
      <name val="Calibri"/>
      <family val="2"/>
      <scheme val="minor"/>
    </font>
    <font>
      <b/>
      <sz val="16"/>
      <name val="Calibri"/>
      <family val="2"/>
      <scheme val="minor"/>
    </font>
    <font>
      <b/>
      <sz val="12"/>
      <name val="Calibri"/>
      <family val="2"/>
      <scheme val="minor"/>
    </font>
    <font>
      <b/>
      <sz val="10"/>
      <color theme="1" tint="0.499984740745262"/>
      <name val="Calibri"/>
      <family val="2"/>
      <scheme val="minor"/>
    </font>
    <font>
      <sz val="10"/>
      <name val="Calibri"/>
      <family val="2"/>
      <scheme val="minor"/>
    </font>
    <font>
      <b/>
      <i/>
      <sz val="11"/>
      <color theme="1" tint="0.499984740745262"/>
      <name val="Calibri"/>
      <family val="2"/>
      <scheme val="minor"/>
    </font>
    <font>
      <b/>
      <i/>
      <sz val="11"/>
      <color theme="0" tint="-0.499984740745262"/>
      <name val="Calibri"/>
      <family val="2"/>
      <scheme val="minor"/>
    </font>
    <font>
      <b/>
      <sz val="10"/>
      <color theme="1"/>
      <name val="Calibri"/>
      <family val="2"/>
      <scheme val="minor"/>
    </font>
    <font>
      <b/>
      <i/>
      <sz val="10"/>
      <name val="Calibri"/>
      <family val="2"/>
      <scheme val="minor"/>
    </font>
    <font>
      <b/>
      <sz val="9"/>
      <color theme="0" tint="-0.499984740745262"/>
      <name val="Calibri"/>
      <family val="2"/>
      <scheme val="minor"/>
    </font>
    <font>
      <b/>
      <sz val="5.5"/>
      <color theme="0"/>
      <name val="Calibri"/>
      <family val="2"/>
      <scheme val="minor"/>
    </font>
    <font>
      <sz val="10.5"/>
      <color theme="1"/>
      <name val="Calibri"/>
      <family val="2"/>
      <scheme val="minor"/>
    </font>
    <font>
      <b/>
      <i/>
      <sz val="10.5"/>
      <color theme="1" tint="0.499984740745262"/>
      <name val="Calibri"/>
      <family val="2"/>
      <scheme val="minor"/>
    </font>
    <font>
      <b/>
      <sz val="10.5"/>
      <name val="Calibri"/>
      <family val="2"/>
      <scheme val="minor"/>
    </font>
    <font>
      <i/>
      <sz val="10.5"/>
      <color theme="1"/>
      <name val="Calibri"/>
      <family val="2"/>
      <scheme val="minor"/>
    </font>
    <font>
      <sz val="11"/>
      <name val="Calibri"/>
      <family val="2"/>
      <scheme val="minor"/>
    </font>
    <font>
      <b/>
      <i/>
      <sz val="9"/>
      <color theme="1" tint="0.499984740745262"/>
      <name val="Calibri"/>
      <family val="2"/>
      <scheme val="minor"/>
    </font>
    <font>
      <b/>
      <i/>
      <sz val="8"/>
      <name val="Calibri"/>
      <family val="2"/>
      <scheme val="minor"/>
    </font>
    <font>
      <u/>
      <sz val="10"/>
      <color theme="10"/>
      <name val="Arial"/>
      <family val="2"/>
    </font>
    <font>
      <b/>
      <sz val="9"/>
      <name val="Calibri"/>
      <family val="2"/>
      <scheme val="minor"/>
    </font>
    <font>
      <b/>
      <i/>
      <sz val="9.5"/>
      <color theme="1" tint="0.499984740745262"/>
      <name val="Calibri"/>
      <family val="2"/>
      <scheme val="minor"/>
    </font>
    <font>
      <b/>
      <i/>
      <sz val="9.5"/>
      <name val="Calibri"/>
      <family val="2"/>
      <scheme val="minor"/>
    </font>
    <font>
      <sz val="10"/>
      <color rgb="FFFF0000"/>
      <name val="Calibri"/>
      <family val="2"/>
      <scheme val="minor"/>
    </font>
    <font>
      <b/>
      <i/>
      <sz val="10"/>
      <color theme="0"/>
      <name val="Calibri"/>
      <family val="2"/>
      <scheme val="minor"/>
    </font>
    <font>
      <i/>
      <sz val="11"/>
      <name val="Calibri"/>
      <family val="2"/>
      <scheme val="minor"/>
    </font>
  </fonts>
  <fills count="6">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4" tint="0.39997558519241921"/>
        <bgColor indexed="64"/>
      </patternFill>
    </fill>
    <fill>
      <patternFill patternType="solid">
        <fgColor theme="0" tint="-0.14999847407452621"/>
        <bgColor indexed="64"/>
      </patternFill>
    </fill>
  </fills>
  <borders count="2">
    <border>
      <left/>
      <right/>
      <top/>
      <bottom/>
      <diagonal/>
    </border>
    <border>
      <left/>
      <right/>
      <top style="thin">
        <color theme="0" tint="-0.34998626667073579"/>
      </top>
      <bottom/>
      <diagonal/>
    </border>
  </borders>
  <cellStyleXfs count="34">
    <xf numFmtId="0" fontId="0" fillId="0" borderId="0">
      <alignment vertical="center"/>
    </xf>
    <xf numFmtId="0" fontId="18" fillId="2" borderId="0" applyNumberFormat="0" applyBorder="0" applyAlignment="0" applyProtection="0"/>
    <xf numFmtId="0" fontId="14" fillId="3" borderId="0" applyNumberFormat="0" applyBorder="0" applyAlignment="0" applyProtection="0"/>
    <xf numFmtId="0" fontId="15" fillId="0" borderId="0"/>
    <xf numFmtId="0" fontId="16" fillId="0" borderId="0" applyNumberFormat="0" applyFill="0" applyBorder="0" applyAlignment="0" applyProtection="0"/>
    <xf numFmtId="0" fontId="14" fillId="0" borderId="0"/>
    <xf numFmtId="0" fontId="13" fillId="0" borderId="0"/>
    <xf numFmtId="0" fontId="33" fillId="0" borderId="0">
      <alignment vertical="center"/>
    </xf>
    <xf numFmtId="0" fontId="12" fillId="0" borderId="0"/>
    <xf numFmtId="0" fontId="12" fillId="0" borderId="0"/>
    <xf numFmtId="9" fontId="33" fillId="0" borderId="0" applyFont="0" applyFill="0" applyBorder="0" applyAlignment="0" applyProtection="0"/>
    <xf numFmtId="0" fontId="10" fillId="0" borderId="0"/>
    <xf numFmtId="0" fontId="10" fillId="3" borderId="0" applyNumberFormat="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0" fontId="6" fillId="0" borderId="0"/>
    <xf numFmtId="0" fontId="6" fillId="3" borderId="0" applyNumberFormat="0" applyBorder="0" applyAlignment="0" applyProtection="0"/>
    <xf numFmtId="0" fontId="3"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3" borderId="0" applyNumberFormat="0" applyBorder="0" applyAlignment="0" applyProtection="0"/>
    <xf numFmtId="0" fontId="3" fillId="0" borderId="0"/>
    <xf numFmtId="0" fontId="3" fillId="3" borderId="0" applyNumberFormat="0" applyBorder="0" applyAlignment="0" applyProtection="0"/>
    <xf numFmtId="0" fontId="3" fillId="0" borderId="0"/>
    <xf numFmtId="0" fontId="3" fillId="0" borderId="0"/>
    <xf numFmtId="0" fontId="3" fillId="0" borderId="0"/>
    <xf numFmtId="0" fontId="3" fillId="3" borderId="0" applyNumberFormat="0" applyBorder="0" applyAlignment="0" applyProtection="0"/>
    <xf numFmtId="0" fontId="56" fillId="0" borderId="0" applyNumberFormat="0" applyFill="0" applyBorder="0" applyAlignment="0" applyProtection="0">
      <alignment vertical="center"/>
    </xf>
  </cellStyleXfs>
  <cellXfs count="257">
    <xf numFmtId="0" fontId="0" fillId="0" borderId="0" xfId="0">
      <alignment vertical="center"/>
    </xf>
    <xf numFmtId="0" fontId="0" fillId="0" borderId="0" xfId="0" applyAlignment="1"/>
    <xf numFmtId="0" fontId="21" fillId="4" borderId="0" xfId="1" applyFont="1" applyFill="1" applyAlignment="1">
      <alignment horizontal="center" vertical="center"/>
    </xf>
    <xf numFmtId="0" fontId="23" fillId="0" borderId="0" xfId="2" applyFont="1" applyFill="1"/>
    <xf numFmtId="0" fontId="26" fillId="0" borderId="0" xfId="4" applyFont="1" applyAlignment="1">
      <alignment vertical="center"/>
    </xf>
    <xf numFmtId="0" fontId="14" fillId="0" borderId="0" xfId="5"/>
    <xf numFmtId="0" fontId="28" fillId="0" borderId="0" xfId="5" applyFont="1" applyAlignment="1">
      <alignment vertical="top"/>
    </xf>
    <xf numFmtId="0" fontId="23" fillId="0" borderId="0" xfId="5" applyFont="1"/>
    <xf numFmtId="10" fontId="22" fillId="0" borderId="0" xfId="5" applyNumberFormat="1" applyFont="1"/>
    <xf numFmtId="0" fontId="20" fillId="0" borderId="0" xfId="5" applyFont="1"/>
    <xf numFmtId="0" fontId="14" fillId="0" borderId="0" xfId="5" applyAlignment="1">
      <alignment vertical="center" wrapText="1"/>
    </xf>
    <xf numFmtId="0" fontId="23" fillId="0" borderId="0" xfId="5" applyFont="1" applyAlignment="1">
      <alignment vertical="top"/>
    </xf>
    <xf numFmtId="0" fontId="23" fillId="0" borderId="0" xfId="5" applyFont="1" applyAlignment="1">
      <alignment vertical="center"/>
    </xf>
    <xf numFmtId="0" fontId="19" fillId="0" borderId="0" xfId="5" applyFont="1" applyAlignment="1">
      <alignment horizontal="left" indent="1"/>
    </xf>
    <xf numFmtId="0" fontId="25" fillId="0" borderId="0" xfId="4" applyFont="1" applyAlignment="1">
      <alignment vertical="center"/>
    </xf>
    <xf numFmtId="0" fontId="14" fillId="0" borderId="0" xfId="5" applyAlignment="1">
      <alignment vertical="center"/>
    </xf>
    <xf numFmtId="0" fontId="29" fillId="0" borderId="0" xfId="4" applyFont="1" applyAlignment="1">
      <alignment vertical="center"/>
    </xf>
    <xf numFmtId="0" fontId="31" fillId="4" borderId="0" xfId="1" applyFont="1" applyFill="1" applyAlignment="1">
      <alignment horizontal="center"/>
    </xf>
    <xf numFmtId="0" fontId="32" fillId="0" borderId="0" xfId="5" applyFont="1"/>
    <xf numFmtId="0" fontId="23" fillId="0" borderId="0" xfId="5" applyFont="1" applyAlignment="1">
      <alignment vertical="center" wrapText="1"/>
    </xf>
    <xf numFmtId="10" fontId="14" fillId="0" borderId="0" xfId="5" applyNumberFormat="1" applyAlignment="1">
      <alignment vertical="top"/>
    </xf>
    <xf numFmtId="0" fontId="25" fillId="0" borderId="0" xfId="4" applyFont="1" applyAlignment="1">
      <alignment horizontal="left" vertical="center" indent="2"/>
    </xf>
    <xf numFmtId="0" fontId="13" fillId="0" borderId="0" xfId="6"/>
    <xf numFmtId="0" fontId="28" fillId="0" borderId="0" xfId="6" applyFont="1" applyAlignment="1">
      <alignment vertical="top"/>
    </xf>
    <xf numFmtId="0" fontId="17" fillId="0" borderId="0" xfId="6" applyFont="1"/>
    <xf numFmtId="0" fontId="36" fillId="0" borderId="0" xfId="1" applyFont="1" applyFill="1" applyAlignment="1">
      <alignment horizontal="center" vertical="center" wrapText="1"/>
    </xf>
    <xf numFmtId="0" fontId="36" fillId="4" borderId="0" xfId="1" applyFont="1" applyFill="1" applyAlignment="1">
      <alignment horizontal="center" vertical="center" wrapText="1"/>
    </xf>
    <xf numFmtId="0" fontId="13" fillId="0" borderId="0" xfId="6" applyAlignment="1">
      <alignment vertical="center"/>
    </xf>
    <xf numFmtId="3" fontId="36" fillId="0" borderId="0" xfId="1" applyNumberFormat="1" applyFont="1" applyFill="1" applyAlignment="1">
      <alignment horizontal="center" vertical="center"/>
    </xf>
    <xf numFmtId="10" fontId="36" fillId="0" borderId="0" xfId="1" applyNumberFormat="1" applyFont="1" applyFill="1" applyAlignment="1">
      <alignment horizontal="center" vertical="center"/>
    </xf>
    <xf numFmtId="10" fontId="36" fillId="0" borderId="0" xfId="6" applyNumberFormat="1" applyFont="1" applyAlignment="1">
      <alignment horizontal="center" vertical="center"/>
    </xf>
    <xf numFmtId="10" fontId="22" fillId="0" borderId="0" xfId="6" applyNumberFormat="1" applyFont="1"/>
    <xf numFmtId="10" fontId="38" fillId="0" borderId="0" xfId="1" applyNumberFormat="1" applyFont="1" applyFill="1" applyAlignment="1">
      <alignment horizontal="center" vertical="center"/>
    </xf>
    <xf numFmtId="10" fontId="38" fillId="0" borderId="0" xfId="6" applyNumberFormat="1" applyFont="1" applyAlignment="1">
      <alignment horizontal="center" vertical="center"/>
    </xf>
    <xf numFmtId="0" fontId="20" fillId="5" borderId="0" xfId="6" applyFont="1" applyFill="1"/>
    <xf numFmtId="0" fontId="13" fillId="5" borderId="0" xfId="6" applyFill="1"/>
    <xf numFmtId="0" fontId="25" fillId="5" borderId="0" xfId="4" applyFont="1" applyFill="1" applyAlignment="1">
      <alignment vertical="center"/>
    </xf>
    <xf numFmtId="10" fontId="39" fillId="0" borderId="0" xfId="6" applyNumberFormat="1" applyFont="1" applyAlignment="1">
      <alignment horizontal="center" vertical="center"/>
    </xf>
    <xf numFmtId="0" fontId="23" fillId="0" borderId="0" xfId="6" applyFont="1" applyAlignment="1">
      <alignment vertical="top"/>
    </xf>
    <xf numFmtId="0" fontId="19" fillId="0" borderId="0" xfId="6" applyFont="1" applyAlignment="1">
      <alignment horizontal="left" indent="1"/>
    </xf>
    <xf numFmtId="0" fontId="40" fillId="0" borderId="0" xfId="4" applyFont="1" applyAlignment="1">
      <alignment vertical="center"/>
    </xf>
    <xf numFmtId="0" fontId="25" fillId="0" borderId="0" xfId="5" applyFont="1"/>
    <xf numFmtId="10" fontId="41" fillId="0" borderId="0" xfId="6" applyNumberFormat="1" applyFont="1" applyAlignment="1">
      <alignment horizontal="center" vertical="center"/>
    </xf>
    <xf numFmtId="0" fontId="23" fillId="0" borderId="0" xfId="0" applyFont="1" applyAlignment="1"/>
    <xf numFmtId="0" fontId="0" fillId="4" borderId="0" xfId="0" applyFill="1" applyAlignment="1"/>
    <xf numFmtId="0" fontId="13" fillId="0" borderId="0" xfId="6" applyAlignment="1">
      <alignment horizontal="center" vertical="center"/>
    </xf>
    <xf numFmtId="0" fontId="37" fillId="0" borderId="0" xfId="1" applyFont="1" applyFill="1" applyAlignment="1">
      <alignment horizontal="center" vertical="center" wrapText="1"/>
    </xf>
    <xf numFmtId="0" fontId="20" fillId="5" borderId="0" xfId="6" applyFont="1" applyFill="1" applyAlignment="1">
      <alignment horizontal="center" vertical="center"/>
    </xf>
    <xf numFmtId="0" fontId="25" fillId="5" borderId="0" xfId="4" applyFont="1" applyFill="1" applyAlignment="1">
      <alignment horizontal="center" vertical="center"/>
    </xf>
    <xf numFmtId="0" fontId="23" fillId="0" borderId="0" xfId="6" applyFont="1" applyAlignment="1">
      <alignment horizontal="center" vertical="center"/>
    </xf>
    <xf numFmtId="0" fontId="40" fillId="0" borderId="0" xfId="4" applyFont="1" applyAlignment="1">
      <alignment vertical="center" wrapText="1"/>
    </xf>
    <xf numFmtId="0" fontId="23" fillId="0" borderId="0" xfId="0" applyFont="1">
      <alignment vertical="center"/>
    </xf>
    <xf numFmtId="10" fontId="45" fillId="0" borderId="0" xfId="0" applyNumberFormat="1" applyFont="1">
      <alignment vertical="center"/>
    </xf>
    <xf numFmtId="4" fontId="23" fillId="0" borderId="0" xfId="0" applyNumberFormat="1" applyFont="1">
      <alignment vertical="center"/>
    </xf>
    <xf numFmtId="10" fontId="22" fillId="0" borderId="0" xfId="0" applyNumberFormat="1" applyFont="1">
      <alignment vertical="center"/>
    </xf>
    <xf numFmtId="0" fontId="23" fillId="0" borderId="0" xfId="2" applyFont="1" applyFill="1" applyAlignment="1">
      <alignment vertical="center"/>
    </xf>
    <xf numFmtId="10" fontId="22" fillId="0" borderId="0" xfId="5" quotePrefix="1" applyNumberFormat="1" applyFont="1"/>
    <xf numFmtId="0" fontId="11" fillId="0" borderId="0" xfId="5" applyFont="1"/>
    <xf numFmtId="0" fontId="10" fillId="0" borderId="0" xfId="11"/>
    <xf numFmtId="0" fontId="28" fillId="0" borderId="0" xfId="11" applyFont="1" applyAlignment="1">
      <alignment vertical="top"/>
    </xf>
    <xf numFmtId="0" fontId="23" fillId="0" borderId="0" xfId="12" applyFont="1" applyFill="1" applyAlignment="1">
      <alignment vertical="center"/>
    </xf>
    <xf numFmtId="0" fontId="23" fillId="0" borderId="0" xfId="12" applyFont="1" applyFill="1"/>
    <xf numFmtId="0" fontId="23" fillId="0" borderId="0" xfId="11" applyFont="1" applyAlignment="1">
      <alignment vertical="top"/>
    </xf>
    <xf numFmtId="0" fontId="20" fillId="0" borderId="0" xfId="11" applyFont="1"/>
    <xf numFmtId="0" fontId="10" fillId="0" borderId="0" xfId="11" applyAlignment="1">
      <alignment vertical="center" wrapText="1"/>
    </xf>
    <xf numFmtId="0" fontId="19" fillId="0" borderId="0" xfId="11" applyFont="1" applyAlignment="1">
      <alignment horizontal="left" indent="1"/>
    </xf>
    <xf numFmtId="0" fontId="20" fillId="0" borderId="0" xfId="5" applyFont="1" applyAlignment="1">
      <alignment horizontal="left"/>
    </xf>
    <xf numFmtId="0" fontId="28" fillId="0" borderId="0" xfId="5" applyFont="1" applyAlignment="1">
      <alignment vertical="center"/>
    </xf>
    <xf numFmtId="0" fontId="17" fillId="0" borderId="0" xfId="5" applyFont="1" applyAlignment="1">
      <alignment vertical="center"/>
    </xf>
    <xf numFmtId="0" fontId="25" fillId="0" borderId="0" xfId="5" applyFont="1" applyAlignment="1">
      <alignment vertical="center"/>
    </xf>
    <xf numFmtId="10" fontId="22" fillId="0" borderId="0" xfId="5" applyNumberFormat="1" applyFont="1" applyAlignment="1">
      <alignment vertical="center"/>
    </xf>
    <xf numFmtId="0" fontId="20" fillId="0" borderId="0" xfId="5" applyFont="1" applyAlignment="1">
      <alignment vertical="center"/>
    </xf>
    <xf numFmtId="0" fontId="20" fillId="0" borderId="0" xfId="5" applyFont="1" applyAlignment="1">
      <alignment horizontal="left" vertical="center"/>
    </xf>
    <xf numFmtId="0" fontId="19" fillId="0" borderId="0" xfId="5" applyFont="1" applyAlignment="1">
      <alignment horizontal="left" vertical="center"/>
    </xf>
    <xf numFmtId="2" fontId="22" fillId="0" borderId="0" xfId="5" applyNumberFormat="1" applyFont="1" applyAlignment="1">
      <alignment vertical="center"/>
    </xf>
    <xf numFmtId="2" fontId="14" fillId="0" borderId="0" xfId="5" applyNumberFormat="1" applyAlignment="1">
      <alignment vertical="center"/>
    </xf>
    <xf numFmtId="0" fontId="9" fillId="0" borderId="0" xfId="5" applyFont="1" applyAlignment="1">
      <alignment vertical="center"/>
    </xf>
    <xf numFmtId="0" fontId="25" fillId="0" borderId="0" xfId="4" applyFont="1" applyAlignment="1"/>
    <xf numFmtId="10" fontId="22" fillId="0" borderId="0" xfId="5" applyNumberFormat="1" applyFont="1" applyAlignment="1">
      <alignment horizontal="center"/>
    </xf>
    <xf numFmtId="10" fontId="22" fillId="0" borderId="0" xfId="5" applyNumberFormat="1" applyFont="1" applyAlignment="1">
      <alignment horizontal="center" vertical="center"/>
    </xf>
    <xf numFmtId="10" fontId="22" fillId="4" borderId="0" xfId="5" applyNumberFormat="1" applyFont="1" applyFill="1" applyAlignment="1">
      <alignment horizontal="center"/>
    </xf>
    <xf numFmtId="10" fontId="22" fillId="4" borderId="0" xfId="5" applyNumberFormat="1" applyFont="1" applyFill="1" applyAlignment="1">
      <alignment horizontal="center" vertical="center"/>
    </xf>
    <xf numFmtId="0" fontId="48" fillId="4" borderId="0" xfId="1" applyFont="1" applyFill="1" applyAlignment="1">
      <alignment horizontal="center"/>
    </xf>
    <xf numFmtId="0" fontId="21" fillId="4" borderId="0" xfId="1" applyFont="1" applyFill="1" applyAlignment="1">
      <alignment horizontal="center" vertical="center" wrapText="1"/>
    </xf>
    <xf numFmtId="3" fontId="21" fillId="4" borderId="0" xfId="1" applyNumberFormat="1" applyFont="1" applyFill="1" applyAlignment="1">
      <alignment horizontal="center" vertical="center"/>
    </xf>
    <xf numFmtId="10" fontId="23" fillId="0" borderId="0" xfId="10" applyNumberFormat="1" applyFont="1" applyFill="1" applyAlignment="1">
      <alignment horizontal="center" vertical="center"/>
    </xf>
    <xf numFmtId="0" fontId="8" fillId="0" borderId="0" xfId="13" applyAlignment="1">
      <alignment vertical="center"/>
    </xf>
    <xf numFmtId="0" fontId="28" fillId="0" borderId="0" xfId="13" applyFont="1" applyAlignment="1">
      <alignment vertical="center"/>
    </xf>
    <xf numFmtId="0" fontId="17" fillId="0" borderId="0" xfId="13" applyFont="1" applyAlignment="1">
      <alignment vertical="center"/>
    </xf>
    <xf numFmtId="0" fontId="25" fillId="0" borderId="0" xfId="13" applyFont="1" applyAlignment="1">
      <alignment vertical="center"/>
    </xf>
    <xf numFmtId="0" fontId="23" fillId="0" borderId="0" xfId="13" applyFont="1" applyAlignment="1">
      <alignment vertical="center"/>
    </xf>
    <xf numFmtId="10" fontId="22" fillId="0" borderId="0" xfId="13" applyNumberFormat="1" applyFont="1" applyAlignment="1">
      <alignment horizontal="center" vertical="center"/>
    </xf>
    <xf numFmtId="10" fontId="22" fillId="0" borderId="0" xfId="13" applyNumberFormat="1" applyFont="1" applyAlignment="1">
      <alignment vertical="center"/>
    </xf>
    <xf numFmtId="0" fontId="23" fillId="0" borderId="0" xfId="14" applyFont="1" applyFill="1" applyAlignment="1">
      <alignment vertical="center"/>
    </xf>
    <xf numFmtId="10" fontId="22" fillId="4" borderId="0" xfId="13" applyNumberFormat="1" applyFont="1" applyFill="1" applyAlignment="1">
      <alignment horizontal="center" vertical="center"/>
    </xf>
    <xf numFmtId="0" fontId="20" fillId="0" borderId="0" xfId="13" applyFont="1" applyAlignment="1">
      <alignment vertical="center"/>
    </xf>
    <xf numFmtId="0" fontId="20" fillId="0" borderId="0" xfId="13" applyFont="1" applyAlignment="1">
      <alignment horizontal="left" vertical="center"/>
    </xf>
    <xf numFmtId="0" fontId="8" fillId="0" borderId="0" xfId="13" applyAlignment="1">
      <alignment vertical="center" wrapText="1"/>
    </xf>
    <xf numFmtId="0" fontId="23" fillId="0" borderId="0" xfId="15" applyFont="1" applyAlignment="1">
      <alignment vertical="center" wrapText="1"/>
    </xf>
    <xf numFmtId="0" fontId="19" fillId="0" borderId="0" xfId="13" applyFont="1" applyAlignment="1">
      <alignment horizontal="left" vertical="center"/>
    </xf>
    <xf numFmtId="0" fontId="23" fillId="0" borderId="0" xfId="15" applyFont="1" applyAlignment="1">
      <alignment vertical="top"/>
    </xf>
    <xf numFmtId="0" fontId="23" fillId="0" borderId="0" xfId="8" applyFont="1" applyAlignment="1">
      <alignment vertical="top"/>
    </xf>
    <xf numFmtId="0" fontId="23" fillId="0" borderId="0" xfId="13" applyFont="1" applyAlignment="1">
      <alignment vertical="center" wrapText="1"/>
    </xf>
    <xf numFmtId="0" fontId="23" fillId="0" borderId="0" xfId="16" applyFont="1" applyAlignment="1">
      <alignment vertical="top"/>
    </xf>
    <xf numFmtId="0" fontId="43" fillId="0" borderId="0" xfId="4" applyFont="1" applyAlignment="1">
      <alignment vertical="center"/>
    </xf>
    <xf numFmtId="0" fontId="23" fillId="0" borderId="0" xfId="16" applyFont="1" applyAlignment="1">
      <alignment vertical="center" wrapText="1"/>
    </xf>
    <xf numFmtId="0" fontId="8" fillId="0" borderId="0" xfId="5" applyFont="1"/>
    <xf numFmtId="0" fontId="8" fillId="0" borderId="0" xfId="13"/>
    <xf numFmtId="0" fontId="23" fillId="0" borderId="0" xfId="14" applyFont="1" applyFill="1"/>
    <xf numFmtId="0" fontId="20" fillId="0" borderId="0" xfId="13" applyFont="1"/>
    <xf numFmtId="0" fontId="23" fillId="0" borderId="0" xfId="0" applyFont="1" applyAlignment="1">
      <alignment vertical="top"/>
    </xf>
    <xf numFmtId="0" fontId="23" fillId="0" borderId="0" xfId="8" applyFont="1" applyAlignment="1">
      <alignment vertical="top" wrapText="1"/>
    </xf>
    <xf numFmtId="0" fontId="23" fillId="0" borderId="0" xfId="9" applyFont="1" applyAlignment="1">
      <alignment vertical="top"/>
    </xf>
    <xf numFmtId="0" fontId="20" fillId="0" borderId="0" xfId="13" applyFont="1" applyAlignment="1">
      <alignment horizontal="left"/>
    </xf>
    <xf numFmtId="0" fontId="20" fillId="0" borderId="0" xfId="13" applyFont="1" applyAlignment="1">
      <alignment horizontal="left" vertical="center" indent="1"/>
    </xf>
    <xf numFmtId="0" fontId="43" fillId="0" borderId="0" xfId="4" applyFont="1" applyAlignment="1">
      <alignment vertical="top" wrapText="1"/>
    </xf>
    <xf numFmtId="0" fontId="42" fillId="0" borderId="0" xfId="0" applyFont="1">
      <alignment vertical="center"/>
    </xf>
    <xf numFmtId="164" fontId="21" fillId="4" borderId="0" xfId="1" applyNumberFormat="1" applyFont="1" applyFill="1" applyAlignment="1">
      <alignment vertical="center"/>
    </xf>
    <xf numFmtId="0" fontId="6" fillId="0" borderId="0" xfId="17"/>
    <xf numFmtId="0" fontId="28" fillId="0" borderId="0" xfId="17" applyFont="1" applyAlignment="1">
      <alignment vertical="top"/>
    </xf>
    <xf numFmtId="0" fontId="25" fillId="0" borderId="0" xfId="17" applyFont="1"/>
    <xf numFmtId="0" fontId="6" fillId="0" borderId="0" xfId="17" applyAlignment="1">
      <alignment vertical="center"/>
    </xf>
    <xf numFmtId="10" fontId="22" fillId="0" borderId="0" xfId="17" applyNumberFormat="1" applyFont="1" applyAlignment="1">
      <alignment horizontal="center"/>
    </xf>
    <xf numFmtId="10" fontId="22" fillId="0" borderId="0" xfId="17" applyNumberFormat="1" applyFont="1"/>
    <xf numFmtId="0" fontId="23" fillId="0" borderId="0" xfId="18" applyFont="1" applyFill="1" applyAlignment="1">
      <alignment vertical="center"/>
    </xf>
    <xf numFmtId="0" fontId="23" fillId="0" borderId="0" xfId="18" applyFont="1" applyFill="1"/>
    <xf numFmtId="0" fontId="23" fillId="0" borderId="0" xfId="17" applyFont="1" applyAlignment="1">
      <alignment vertical="top"/>
    </xf>
    <xf numFmtId="0" fontId="20" fillId="0" borderId="0" xfId="17" applyFont="1"/>
    <xf numFmtId="0" fontId="20" fillId="0" borderId="0" xfId="17" applyFont="1" applyAlignment="1">
      <alignment horizontal="left"/>
    </xf>
    <xf numFmtId="0" fontId="20" fillId="0" borderId="0" xfId="17" applyFont="1" applyAlignment="1">
      <alignment horizontal="center"/>
    </xf>
    <xf numFmtId="0" fontId="6" fillId="0" borderId="0" xfId="17" applyAlignment="1">
      <alignment vertical="center" wrapText="1"/>
    </xf>
    <xf numFmtId="3" fontId="23" fillId="0" borderId="0" xfId="17" applyNumberFormat="1" applyFont="1" applyAlignment="1">
      <alignment vertical="top"/>
    </xf>
    <xf numFmtId="9" fontId="6" fillId="0" borderId="0" xfId="17" applyNumberFormat="1"/>
    <xf numFmtId="164" fontId="42" fillId="0" borderId="0" xfId="0" applyNumberFormat="1" applyFont="1" applyAlignment="1">
      <alignment horizontal="center" vertical="center"/>
    </xf>
    <xf numFmtId="10" fontId="36" fillId="0" borderId="0" xfId="6" applyNumberFormat="1" applyFont="1" applyAlignment="1">
      <alignment horizontal="center" vertical="center" wrapText="1"/>
    </xf>
    <xf numFmtId="10" fontId="41" fillId="0" borderId="0" xfId="6" applyNumberFormat="1" applyFont="1" applyAlignment="1">
      <alignment horizontal="center" vertical="center" wrapText="1"/>
    </xf>
    <xf numFmtId="9" fontId="23" fillId="0" borderId="0" xfId="5" applyNumberFormat="1" applyFont="1"/>
    <xf numFmtId="0" fontId="49" fillId="0" borderId="0" xfId="5" applyFont="1"/>
    <xf numFmtId="0" fontId="49" fillId="0" borderId="0" xfId="5" applyFont="1" applyAlignment="1">
      <alignment horizontal="left" vertical="center"/>
    </xf>
    <xf numFmtId="9" fontId="23" fillId="0" borderId="0" xfId="0" applyNumberFormat="1" applyFont="1" applyAlignment="1"/>
    <xf numFmtId="0" fontId="5" fillId="0" borderId="0" xfId="5" applyFont="1"/>
    <xf numFmtId="10" fontId="42" fillId="0" borderId="0" xfId="10" applyNumberFormat="1" applyFont="1" applyFill="1" applyAlignment="1">
      <alignment horizontal="center" vertical="center"/>
    </xf>
    <xf numFmtId="0" fontId="43" fillId="0" borderId="0" xfId="4" applyFont="1" applyAlignment="1">
      <alignment vertical="center" wrapText="1"/>
    </xf>
    <xf numFmtId="0" fontId="42" fillId="0" borderId="0" xfId="9" applyFont="1" applyAlignment="1">
      <alignment vertical="top"/>
    </xf>
    <xf numFmtId="0" fontId="4" fillId="0" borderId="0" xfId="6" applyFont="1"/>
    <xf numFmtId="10" fontId="42" fillId="0" borderId="0" xfId="21" applyNumberFormat="1" applyFont="1" applyAlignment="1">
      <alignment horizontal="center"/>
    </xf>
    <xf numFmtId="0" fontId="13" fillId="0" borderId="0" xfId="6" applyAlignment="1">
      <alignment horizontal="center"/>
    </xf>
    <xf numFmtId="3" fontId="36" fillId="0" borderId="0" xfId="1" applyNumberFormat="1" applyFont="1" applyFill="1" applyAlignment="1">
      <alignment horizontal="center" vertical="center" wrapText="1"/>
    </xf>
    <xf numFmtId="0" fontId="42" fillId="0" borderId="0" xfId="0" applyFont="1" applyAlignment="1">
      <alignment vertical="top" wrapText="1"/>
    </xf>
    <xf numFmtId="10" fontId="23" fillId="0" borderId="0" xfId="5" applyNumberFormat="1" applyFont="1" applyAlignment="1">
      <alignment horizontal="center" vertical="center"/>
    </xf>
    <xf numFmtId="0" fontId="14" fillId="0" borderId="0" xfId="5" applyAlignment="1">
      <alignment horizontal="center" vertical="center"/>
    </xf>
    <xf numFmtId="9" fontId="23" fillId="0" borderId="0" xfId="5" applyNumberFormat="1" applyFont="1" applyAlignment="1">
      <alignment horizontal="center" vertical="center"/>
    </xf>
    <xf numFmtId="3" fontId="36" fillId="0" borderId="0" xfId="1" applyNumberFormat="1" applyFont="1" applyFill="1" applyBorder="1" applyAlignment="1">
      <alignment horizontal="center" vertical="center"/>
    </xf>
    <xf numFmtId="10" fontId="38" fillId="0" borderId="0" xfId="1" applyNumberFormat="1" applyFont="1" applyFill="1" applyBorder="1" applyAlignment="1">
      <alignment horizontal="center" vertical="center"/>
    </xf>
    <xf numFmtId="3" fontId="36" fillId="0" borderId="1" xfId="1" applyNumberFormat="1" applyFont="1" applyFill="1" applyBorder="1" applyAlignment="1">
      <alignment horizontal="center" vertical="center"/>
    </xf>
    <xf numFmtId="10" fontId="36" fillId="0" borderId="1" xfId="1" applyNumberFormat="1" applyFont="1" applyFill="1" applyBorder="1" applyAlignment="1">
      <alignment horizontal="center" vertical="center"/>
    </xf>
    <xf numFmtId="10" fontId="36" fillId="0" borderId="1" xfId="6" applyNumberFormat="1" applyFont="1" applyBorder="1" applyAlignment="1">
      <alignment horizontal="center" vertical="center"/>
    </xf>
    <xf numFmtId="0" fontId="49" fillId="0" borderId="0" xfId="6" applyFont="1"/>
    <xf numFmtId="0" fontId="52" fillId="0" borderId="0" xfId="17" applyFont="1" applyAlignment="1">
      <alignment horizontal="left" indent="1"/>
    </xf>
    <xf numFmtId="10" fontId="36" fillId="0" borderId="0" xfId="1" applyNumberFormat="1" applyFont="1" applyFill="1" applyAlignment="1">
      <alignment horizontal="center" vertical="center" wrapText="1"/>
    </xf>
    <xf numFmtId="0" fontId="53" fillId="0" borderId="0" xfId="13" applyFont="1" applyAlignment="1">
      <alignment vertical="center" wrapText="1"/>
    </xf>
    <xf numFmtId="0" fontId="53" fillId="0" borderId="0" xfId="5" applyFont="1" applyAlignment="1">
      <alignment wrapText="1"/>
    </xf>
    <xf numFmtId="0" fontId="53" fillId="0" borderId="0" xfId="2" applyFont="1" applyFill="1" applyAlignment="1">
      <alignment vertical="center" wrapText="1"/>
    </xf>
    <xf numFmtId="0" fontId="53" fillId="0" borderId="0" xfId="5" applyFont="1" applyAlignment="1">
      <alignment vertical="center" wrapText="1"/>
    </xf>
    <xf numFmtId="0" fontId="56" fillId="0" borderId="0" xfId="33" applyAlignment="1">
      <alignment vertical="top" wrapText="1"/>
    </xf>
    <xf numFmtId="0" fontId="56" fillId="0" borderId="0" xfId="33" applyAlignment="1">
      <alignment vertical="top"/>
    </xf>
    <xf numFmtId="10" fontId="14" fillId="0" borderId="0" xfId="5" applyNumberFormat="1" applyAlignment="1">
      <alignment vertical="center"/>
    </xf>
    <xf numFmtId="10" fontId="8" fillId="0" borderId="0" xfId="13" applyNumberFormat="1" applyAlignment="1">
      <alignment vertical="center"/>
    </xf>
    <xf numFmtId="0" fontId="36" fillId="0" borderId="0" xfId="5" applyFont="1" applyAlignment="1">
      <alignment wrapText="1"/>
    </xf>
    <xf numFmtId="164" fontId="36" fillId="4" borderId="0" xfId="1" applyNumberFormat="1" applyFont="1" applyFill="1" applyAlignment="1">
      <alignment vertical="center" wrapText="1"/>
    </xf>
    <xf numFmtId="4" fontId="36" fillId="0" borderId="0" xfId="0" applyNumberFormat="1" applyFont="1" applyAlignment="1">
      <alignment vertical="center" wrapText="1"/>
    </xf>
    <xf numFmtId="10" fontId="57" fillId="0" borderId="0" xfId="6" applyNumberFormat="1" applyFont="1" applyAlignment="1">
      <alignment horizontal="center" vertical="center" wrapText="1"/>
    </xf>
    <xf numFmtId="10" fontId="23" fillId="0" borderId="0" xfId="9" applyNumberFormat="1" applyFont="1" applyAlignment="1">
      <alignment vertical="top" wrapText="1"/>
    </xf>
    <xf numFmtId="10" fontId="23" fillId="0" borderId="0" xfId="9" applyNumberFormat="1" applyFont="1" applyAlignment="1">
      <alignment vertical="top"/>
    </xf>
    <xf numFmtId="0" fontId="42" fillId="0" borderId="0" xfId="0" applyFont="1" applyAlignment="1">
      <alignment vertical="top"/>
    </xf>
    <xf numFmtId="0" fontId="60" fillId="0" borderId="0" xfId="0" applyFont="1" applyAlignment="1">
      <alignment vertical="top"/>
    </xf>
    <xf numFmtId="9" fontId="14" fillId="0" borderId="0" xfId="5" applyNumberFormat="1" applyAlignment="1">
      <alignment vertical="center"/>
    </xf>
    <xf numFmtId="0" fontId="3" fillId="0" borderId="0" xfId="5" applyFont="1" applyAlignment="1">
      <alignment vertical="center"/>
    </xf>
    <xf numFmtId="0" fontId="7" fillId="0" borderId="0" xfId="5" applyFont="1" applyAlignment="1">
      <alignment vertical="center"/>
    </xf>
    <xf numFmtId="0" fontId="7" fillId="0" borderId="0" xfId="5" applyFont="1" applyAlignment="1">
      <alignment vertical="center" wrapText="1"/>
    </xf>
    <xf numFmtId="0" fontId="2" fillId="0" borderId="0" xfId="5" applyFont="1" applyAlignment="1">
      <alignment vertical="center" wrapText="1"/>
    </xf>
    <xf numFmtId="0" fontId="19" fillId="0" borderId="0" xfId="6" applyFont="1" applyAlignment="1">
      <alignment horizontal="left" vertical="top" wrapText="1"/>
    </xf>
    <xf numFmtId="0" fontId="36" fillId="0" borderId="0" xfId="4" applyFont="1" applyAlignment="1">
      <alignment horizontal="left" vertical="center" wrapText="1"/>
    </xf>
    <xf numFmtId="0" fontId="36" fillId="0" borderId="0" xfId="4" applyFont="1" applyAlignment="1">
      <alignment horizontal="left" vertical="center"/>
    </xf>
    <xf numFmtId="0" fontId="47" fillId="0" borderId="0" xfId="1" applyFont="1" applyFill="1" applyAlignment="1">
      <alignment horizontal="left" vertical="top" wrapText="1"/>
    </xf>
    <xf numFmtId="0" fontId="47" fillId="0" borderId="0" xfId="1" applyFont="1" applyFill="1" applyAlignment="1">
      <alignment horizontal="left" vertical="top"/>
    </xf>
    <xf numFmtId="0" fontId="38" fillId="0" borderId="0" xfId="1" applyFont="1" applyFill="1" applyAlignment="1">
      <alignment horizontal="left" vertical="top" wrapText="1"/>
    </xf>
    <xf numFmtId="0" fontId="38" fillId="0" borderId="0" xfId="1" applyFont="1" applyFill="1" applyAlignment="1">
      <alignment horizontal="left" vertical="top"/>
    </xf>
    <xf numFmtId="0" fontId="51" fillId="0" borderId="0" xfId="4" applyFont="1" applyAlignment="1">
      <alignment horizontal="left" vertical="center" wrapText="1"/>
    </xf>
    <xf numFmtId="3" fontId="62" fillId="0" borderId="0" xfId="1" applyNumberFormat="1" applyFont="1" applyFill="1" applyAlignment="1">
      <alignment horizontal="center" vertical="center" wrapText="1"/>
    </xf>
    <xf numFmtId="0" fontId="34" fillId="0" borderId="0" xfId="6" applyFont="1" applyAlignment="1">
      <alignment horizontal="center" vertical="top"/>
    </xf>
    <xf numFmtId="0" fontId="35" fillId="0" borderId="0" xfId="6" applyFont="1" applyAlignment="1">
      <alignment horizontal="center" vertical="center"/>
    </xf>
    <xf numFmtId="0" fontId="44" fillId="0" borderId="0" xfId="4" applyFont="1" applyAlignment="1">
      <alignment horizontal="right" vertical="center"/>
    </xf>
    <xf numFmtId="0" fontId="36" fillId="4" borderId="0" xfId="1" applyFont="1" applyFill="1" applyAlignment="1">
      <alignment horizontal="center" vertical="center" wrapText="1"/>
    </xf>
    <xf numFmtId="0" fontId="37" fillId="0" borderId="0" xfId="1" applyFont="1" applyFill="1" applyAlignment="1">
      <alignment horizontal="left" vertical="center" wrapText="1"/>
    </xf>
    <xf numFmtId="0" fontId="37" fillId="0" borderId="0" xfId="1" applyFont="1" applyFill="1" applyAlignment="1">
      <alignment horizontal="left" vertical="center"/>
    </xf>
    <xf numFmtId="0" fontId="41" fillId="0" borderId="0" xfId="1" applyFont="1" applyFill="1" applyAlignment="1">
      <alignment horizontal="left" vertical="top" wrapText="1"/>
    </xf>
    <xf numFmtId="0" fontId="41" fillId="0" borderId="0" xfId="1" applyFont="1" applyFill="1" applyAlignment="1">
      <alignment horizontal="left" vertical="top"/>
    </xf>
    <xf numFmtId="0" fontId="38" fillId="0" borderId="0" xfId="1" applyFont="1" applyFill="1" applyBorder="1" applyAlignment="1">
      <alignment horizontal="left" vertical="top" wrapText="1"/>
    </xf>
    <xf numFmtId="0" fontId="38" fillId="0" borderId="0" xfId="1" applyFont="1" applyFill="1" applyBorder="1" applyAlignment="1">
      <alignment horizontal="left" vertical="top"/>
    </xf>
    <xf numFmtId="0" fontId="36" fillId="0" borderId="1" xfId="4" applyFont="1" applyBorder="1" applyAlignment="1">
      <alignment horizontal="left" vertical="center" wrapText="1"/>
    </xf>
    <xf numFmtId="0" fontId="36" fillId="0" borderId="1" xfId="4" applyFont="1" applyBorder="1" applyAlignment="1">
      <alignment horizontal="left" vertical="center"/>
    </xf>
    <xf numFmtId="0" fontId="23" fillId="0" borderId="0" xfId="8" applyFont="1" applyAlignment="1">
      <alignment horizontal="justify" vertical="top" wrapText="1"/>
    </xf>
    <xf numFmtId="0" fontId="28" fillId="0" borderId="0" xfId="13" applyFont="1" applyAlignment="1">
      <alignment horizontal="center" vertical="center"/>
    </xf>
    <xf numFmtId="0" fontId="27" fillId="0" borderId="0" xfId="13" applyFont="1" applyAlignment="1">
      <alignment horizontal="center" vertical="center"/>
    </xf>
    <xf numFmtId="0" fontId="25" fillId="0" borderId="0" xfId="4" applyFont="1" applyAlignment="1">
      <alignment horizontal="right" vertical="center"/>
    </xf>
    <xf numFmtId="0" fontId="21" fillId="4" borderId="0" xfId="1" applyFont="1" applyFill="1" applyAlignment="1">
      <alignment horizontal="left" vertical="center"/>
    </xf>
    <xf numFmtId="0" fontId="21" fillId="4" borderId="0" xfId="1" applyFont="1" applyFill="1" applyAlignment="1">
      <alignment horizontal="center" vertical="center" wrapText="1"/>
    </xf>
    <xf numFmtId="3" fontId="23" fillId="0" borderId="0" xfId="13" applyNumberFormat="1" applyFont="1" applyAlignment="1">
      <alignment horizontal="center" vertical="center"/>
    </xf>
    <xf numFmtId="10" fontId="23" fillId="0" borderId="0" xfId="13" applyNumberFormat="1" applyFont="1" applyAlignment="1">
      <alignment horizontal="center" vertical="center"/>
    </xf>
    <xf numFmtId="0" fontId="50" fillId="0" borderId="0" xfId="4" applyFont="1" applyAlignment="1">
      <alignment horizontal="left" vertical="center" wrapText="1"/>
    </xf>
    <xf numFmtId="3" fontId="21" fillId="4" borderId="0" xfId="1" applyNumberFormat="1" applyFont="1" applyFill="1" applyAlignment="1">
      <alignment horizontal="center" vertical="center"/>
    </xf>
    <xf numFmtId="10" fontId="21" fillId="4" borderId="0" xfId="1" applyNumberFormat="1" applyFont="1" applyFill="1" applyAlignment="1">
      <alignment horizontal="center" vertical="center"/>
    </xf>
    <xf numFmtId="0" fontId="42" fillId="0" borderId="0" xfId="9" applyFont="1" applyAlignment="1">
      <alignment horizontal="left" vertical="center" wrapText="1"/>
    </xf>
    <xf numFmtId="3" fontId="42" fillId="0" borderId="0" xfId="13" applyNumberFormat="1" applyFont="1" applyAlignment="1">
      <alignment horizontal="center" vertical="center"/>
    </xf>
    <xf numFmtId="10" fontId="42" fillId="0" borderId="0" xfId="13" applyNumberFormat="1" applyFont="1" applyAlignment="1">
      <alignment horizontal="center" vertical="center"/>
    </xf>
    <xf numFmtId="3" fontId="23" fillId="0" borderId="0" xfId="5" applyNumberFormat="1" applyFont="1" applyAlignment="1">
      <alignment horizontal="center" vertical="center"/>
    </xf>
    <xf numFmtId="10" fontId="23" fillId="0" borderId="0" xfId="5" applyNumberFormat="1" applyFont="1" applyAlignment="1">
      <alignment horizontal="center" vertical="center"/>
    </xf>
    <xf numFmtId="0" fontId="28" fillId="0" borderId="0" xfId="5" applyFont="1" applyAlignment="1">
      <alignment horizontal="center" vertical="center"/>
    </xf>
    <xf numFmtId="0" fontId="27" fillId="0" borderId="0" xfId="5" applyFont="1" applyAlignment="1">
      <alignment horizontal="center" vertical="center"/>
    </xf>
    <xf numFmtId="0" fontId="30" fillId="0" borderId="0" xfId="5" applyFont="1" applyAlignment="1">
      <alignment horizontal="center" vertical="center"/>
    </xf>
    <xf numFmtId="0" fontId="43" fillId="0" borderId="0" xfId="4" applyFont="1" applyAlignment="1">
      <alignment horizontal="left" vertical="center" wrapText="1"/>
    </xf>
    <xf numFmtId="0" fontId="28" fillId="0" borderId="0" xfId="5" applyFont="1" applyAlignment="1">
      <alignment horizontal="center" vertical="top"/>
    </xf>
    <xf numFmtId="0" fontId="30" fillId="0" borderId="0" xfId="5" applyFont="1" applyAlignment="1">
      <alignment horizontal="center" vertical="top"/>
    </xf>
    <xf numFmtId="3" fontId="23" fillId="0" borderId="0" xfId="5" applyNumberFormat="1" applyFont="1" applyAlignment="1">
      <alignment horizontal="center"/>
    </xf>
    <xf numFmtId="10" fontId="23" fillId="0" borderId="0" xfId="10" applyNumberFormat="1" applyFont="1" applyFill="1" applyAlignment="1">
      <alignment horizontal="center"/>
    </xf>
    <xf numFmtId="10" fontId="23" fillId="0" borderId="0" xfId="5" applyNumberFormat="1" applyFont="1" applyAlignment="1">
      <alignment horizontal="center"/>
    </xf>
    <xf numFmtId="10" fontId="21" fillId="4" borderId="0" xfId="10" applyNumberFormat="1" applyFont="1" applyFill="1" applyAlignment="1">
      <alignment horizontal="center" vertical="center"/>
    </xf>
    <xf numFmtId="0" fontId="43" fillId="0" borderId="0" xfId="4" applyFont="1" applyAlignment="1">
      <alignment horizontal="left" vertical="top" wrapText="1"/>
    </xf>
    <xf numFmtId="3" fontId="60" fillId="0" borderId="0" xfId="5" applyNumberFormat="1" applyFont="1" applyAlignment="1">
      <alignment horizontal="center"/>
    </xf>
    <xf numFmtId="10" fontId="60" fillId="0" borderId="0" xfId="10" applyNumberFormat="1" applyFont="1" applyFill="1" applyAlignment="1">
      <alignment horizontal="center"/>
    </xf>
    <xf numFmtId="10" fontId="60" fillId="0" borderId="0" xfId="5" applyNumberFormat="1" applyFont="1" applyAlignment="1">
      <alignment horizontal="center"/>
    </xf>
    <xf numFmtId="0" fontId="42" fillId="0" borderId="0" xfId="5" applyFont="1" applyAlignment="1">
      <alignment horizontal="center"/>
    </xf>
    <xf numFmtId="9" fontId="42" fillId="0" borderId="0" xfId="0" applyNumberFormat="1" applyFont="1" applyAlignment="1">
      <alignment horizontal="center" vertical="center"/>
    </xf>
    <xf numFmtId="9" fontId="42" fillId="0" borderId="0" xfId="10" applyFont="1" applyFill="1" applyAlignment="1">
      <alignment horizontal="center" vertical="center"/>
    </xf>
    <xf numFmtId="0" fontId="58" fillId="0" borderId="0" xfId="4" applyFont="1" applyAlignment="1">
      <alignment horizontal="left" vertical="top" wrapText="1"/>
    </xf>
    <xf numFmtId="0" fontId="25" fillId="0" borderId="0" xfId="4" applyFont="1" applyAlignment="1">
      <alignment horizontal="right"/>
    </xf>
    <xf numFmtId="0" fontId="21" fillId="4" borderId="0" xfId="1" applyFont="1" applyFill="1" applyAlignment="1">
      <alignment horizontal="center" vertical="center"/>
    </xf>
    <xf numFmtId="0" fontId="21" fillId="4" borderId="0" xfId="1" applyFont="1" applyFill="1" applyAlignment="1">
      <alignment horizontal="left" vertical="center" wrapText="1"/>
    </xf>
    <xf numFmtId="0" fontId="31" fillId="4" borderId="0" xfId="1" applyFont="1" applyFill="1" applyAlignment="1">
      <alignment horizontal="center" vertical="center"/>
    </xf>
    <xf numFmtId="0" fontId="42" fillId="0" borderId="0" xfId="0" applyFont="1" applyAlignment="1">
      <alignment horizontal="left" vertical="top" wrapText="1" indent="1"/>
    </xf>
    <xf numFmtId="0" fontId="28" fillId="0" borderId="0" xfId="11" applyFont="1" applyAlignment="1">
      <alignment horizontal="center" vertical="top"/>
    </xf>
    <xf numFmtId="0" fontId="27" fillId="0" borderId="0" xfId="11" applyFont="1" applyAlignment="1">
      <alignment horizontal="center" vertical="center"/>
    </xf>
    <xf numFmtId="0" fontId="40" fillId="0" borderId="0" xfId="4" applyFont="1" applyAlignment="1">
      <alignment horizontal="left" vertical="center" wrapText="1"/>
    </xf>
    <xf numFmtId="0" fontId="28" fillId="0" borderId="0" xfId="17" applyFont="1" applyAlignment="1">
      <alignment horizontal="center" vertical="top"/>
    </xf>
    <xf numFmtId="0" fontId="27" fillId="0" borderId="0" xfId="17" applyFont="1" applyAlignment="1">
      <alignment horizontal="center" vertical="center"/>
    </xf>
    <xf numFmtId="0" fontId="54" fillId="0" borderId="0" xfId="4" applyFont="1" applyAlignment="1">
      <alignment horizontal="left" vertical="center" wrapText="1"/>
    </xf>
    <xf numFmtId="164" fontId="42" fillId="0" borderId="0" xfId="0" applyNumberFormat="1" applyFont="1" applyAlignment="1">
      <alignment horizontal="center" vertical="center"/>
    </xf>
    <xf numFmtId="0" fontId="42" fillId="0" borderId="0" xfId="17" applyFont="1" applyAlignment="1">
      <alignment horizontal="center"/>
    </xf>
    <xf numFmtId="0" fontId="36" fillId="0" borderId="0" xfId="17" applyFont="1" applyAlignment="1">
      <alignment horizontal="center"/>
    </xf>
    <xf numFmtId="3" fontId="36" fillId="4" borderId="0" xfId="1" applyNumberFormat="1" applyFont="1" applyFill="1" applyAlignment="1">
      <alignment horizontal="center" vertical="center" wrapText="1"/>
    </xf>
    <xf numFmtId="0" fontId="1" fillId="0" borderId="0" xfId="5" applyFont="1" applyAlignment="1">
      <alignment wrapText="1"/>
    </xf>
    <xf numFmtId="0" fontId="43" fillId="0" borderId="0" xfId="5" applyFont="1" applyAlignment="1">
      <alignment horizontal="left" wrapText="1"/>
    </xf>
    <xf numFmtId="0" fontId="43" fillId="0" borderId="0" xfId="5" applyFont="1" applyAlignment="1">
      <alignment wrapText="1"/>
    </xf>
    <xf numFmtId="0" fontId="31" fillId="4" borderId="0" xfId="1" applyFont="1" applyFill="1" applyAlignment="1">
      <alignment horizontal="center" vertical="top"/>
    </xf>
    <xf numFmtId="0" fontId="43" fillId="0" borderId="0" xfId="5" applyFont="1" applyAlignment="1"/>
    <xf numFmtId="0" fontId="43" fillId="0" borderId="0" xfId="5" applyFont="1" applyAlignment="1">
      <alignment horizontal="left" vertical="center" wrapText="1"/>
    </xf>
  </cellXfs>
  <cellStyles count="34">
    <cellStyle name="40% - Ênfase5" xfId="2" builtinId="47"/>
    <cellStyle name="40% - Ênfase5 2" xfId="12" xr:uid="{00000000-0005-0000-0000-000001000000}"/>
    <cellStyle name="40% - Ênfase5 2 2" xfId="18" xr:uid="{00000000-0005-0000-0000-000002000000}"/>
    <cellStyle name="40% - Ênfase5 2 2 2" xfId="32" xr:uid="{00000000-0005-0000-0000-000003000000}"/>
    <cellStyle name="40% - Ênfase5 2 3" xfId="26" xr:uid="{00000000-0005-0000-0000-000004000000}"/>
    <cellStyle name="40% - Ênfase5 3" xfId="14" xr:uid="{00000000-0005-0000-0000-000005000000}"/>
    <cellStyle name="40% - Ênfase5 3 2" xfId="28" xr:uid="{00000000-0005-0000-0000-000006000000}"/>
    <cellStyle name="40% - Ênfase5 4" xfId="19" xr:uid="{00000000-0005-0000-0000-000007000000}"/>
    <cellStyle name="Ênfase5" xfId="1" builtinId="45"/>
    <cellStyle name="Hiperlink" xfId="33" builtinId="8"/>
    <cellStyle name="Normal" xfId="0" builtinId="0"/>
    <cellStyle name="Normal 2" xfId="3" xr:uid="{00000000-0005-0000-0000-00000A000000}"/>
    <cellStyle name="Normal 2 2" xfId="5" xr:uid="{00000000-0005-0000-0000-00000B000000}"/>
    <cellStyle name="Normal 2 2 2" xfId="6" xr:uid="{00000000-0005-0000-0000-00000C000000}"/>
    <cellStyle name="Normal 2 2 2 2" xfId="22" xr:uid="{00000000-0005-0000-0000-00000D000000}"/>
    <cellStyle name="Normal 2 2 3" xfId="11" xr:uid="{00000000-0005-0000-0000-00000E000000}"/>
    <cellStyle name="Normal 2 2 3 2" xfId="17" xr:uid="{00000000-0005-0000-0000-00000F000000}"/>
    <cellStyle name="Normal 2 2 3 2 2" xfId="31" xr:uid="{00000000-0005-0000-0000-000010000000}"/>
    <cellStyle name="Normal 2 2 3 3" xfId="25" xr:uid="{00000000-0005-0000-0000-000011000000}"/>
    <cellStyle name="Normal 2 2 4" xfId="13" xr:uid="{00000000-0005-0000-0000-000012000000}"/>
    <cellStyle name="Normal 2 2 4 2" xfId="27" xr:uid="{00000000-0005-0000-0000-000013000000}"/>
    <cellStyle name="Normal 2 2 5" xfId="21" xr:uid="{00000000-0005-0000-0000-000014000000}"/>
    <cellStyle name="Normal 2 3" xfId="9" xr:uid="{00000000-0005-0000-0000-000015000000}"/>
    <cellStyle name="Normal 2 3 2" xfId="16" xr:uid="{00000000-0005-0000-0000-000016000000}"/>
    <cellStyle name="Normal 2 3 2 2" xfId="30" xr:uid="{00000000-0005-0000-0000-000017000000}"/>
    <cellStyle name="Normal 2 3 3" xfId="24" xr:uid="{00000000-0005-0000-0000-000018000000}"/>
    <cellStyle name="Normal 2 4" xfId="20" xr:uid="{00000000-0005-0000-0000-000019000000}"/>
    <cellStyle name="Normal 3" xfId="7" xr:uid="{00000000-0005-0000-0000-00001A000000}"/>
    <cellStyle name="Normal 4" xfId="8" xr:uid="{00000000-0005-0000-0000-00001B000000}"/>
    <cellStyle name="Normal 4 2" xfId="15" xr:uid="{00000000-0005-0000-0000-00001C000000}"/>
    <cellStyle name="Normal 4 2 2" xfId="29" xr:uid="{00000000-0005-0000-0000-00001D000000}"/>
    <cellStyle name="Normal 4 3" xfId="23" xr:uid="{00000000-0005-0000-0000-00001E000000}"/>
    <cellStyle name="Porcentagem" xfId="10" builtinId="5"/>
    <cellStyle name="Título 5" xfId="4" xr:uid="{00000000-0005-0000-0000-00002000000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16248457769601E-2"/>
          <c:y val="0.2044931050285381"/>
          <c:w val="0.87021573420640841"/>
          <c:h val="0.62197125359330074"/>
        </c:manualLayout>
      </c:layout>
      <c:barChart>
        <c:barDir val="col"/>
        <c:grouping val="clustered"/>
        <c:varyColors val="0"/>
        <c:ser>
          <c:idx val="0"/>
          <c:order val="0"/>
          <c:tx>
            <c:strRef>
              <c:f>'M1-1ºG'!$M$11</c:f>
              <c:strCache>
                <c:ptCount val="1"/>
                <c:pt idx="0">
                  <c:v>Cumprimento da meta acumulado 1,2</c:v>
                </c:pt>
              </c:strCache>
            </c:strRef>
          </c:tx>
          <c:spPr>
            <a:solidFill>
              <a:schemeClr val="accent2">
                <a:lumMod val="60000"/>
                <a:lumOff val="40000"/>
              </a:schemeClr>
            </a:solidFill>
          </c:spPr>
          <c:invertIfNegative val="0"/>
          <c:dLbls>
            <c:spPr>
              <a:noFill/>
              <a:ln>
                <a:noFill/>
              </a:ln>
              <a:effectLst>
                <a:softEdge rad="215900"/>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'M1-1ºG'!$B$12:$B$24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'M1-1ºG'!$M$12:$M$24</c:f>
              <c:numCache>
                <c:formatCode>0.00%</c:formatCode>
                <c:ptCount val="13"/>
                <c:pt idx="0">
                  <c:v>0.5724264145188348</c:v>
                </c:pt>
                <c:pt idx="1">
                  <c:v>0.75472168455627897</c:v>
                </c:pt>
                <c:pt idx="12">
                  <c:v>0.75472168455627897</c:v>
                </c:pt>
              </c:numCache>
            </c:numRef>
          </c:val>
          <c:extLst>
            <c:ext xmlns:c16="http://schemas.microsoft.com/office/drawing/2014/chart" uri="{C3380CC4-5D6E-409C-BE32-E72D297353CC}">
              <c16:uniqueId val="{00000000-C044-4F09-89E8-D134DFEC63E7}"/>
            </c:ext>
          </c:extLst>
        </c:ser>
        <c:dLbls>
          <c:showLegendKey val="0"/>
          <c:showVal val="0"/>
          <c:showCatName val="0"/>
          <c:showSerName val="0"/>
          <c:showPercent val="0"/>
          <c:showBubbleSize val="0"/>
        </c:dLbls>
        <c:gapWidth val="150"/>
        <c:axId val="-1191125408"/>
        <c:axId val="-1191124320"/>
      </c:barChart>
      <c:lineChart>
        <c:grouping val="standard"/>
        <c:varyColors val="0"/>
        <c:ser>
          <c:idx val="1"/>
          <c:order val="1"/>
          <c:tx>
            <c:v>Meta</c:v>
          </c:tx>
          <c:spPr>
            <a:ln w="34925">
              <a:solidFill>
                <a:schemeClr val="accent3"/>
              </a:solidFill>
            </a:ln>
          </c:spPr>
          <c:marker>
            <c:symbol val="none"/>
          </c:marker>
          <c:val>
            <c:numRef>
              <c:f>'[1]Dados Meta 1'!$R$5:$R$17</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C044-4F09-89E8-D134DFEC63E7}"/>
            </c:ext>
          </c:extLst>
        </c:ser>
        <c:dLbls>
          <c:showLegendKey val="0"/>
          <c:showVal val="0"/>
          <c:showCatName val="0"/>
          <c:showSerName val="0"/>
          <c:showPercent val="0"/>
          <c:showBubbleSize val="0"/>
        </c:dLbls>
        <c:marker val="1"/>
        <c:smooth val="0"/>
        <c:axId val="-1357932480"/>
        <c:axId val="-1357938464"/>
      </c:lineChart>
      <c:catAx>
        <c:axId val="-119112540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191124320"/>
        <c:crosses val="autoZero"/>
        <c:auto val="1"/>
        <c:lblAlgn val="ctr"/>
        <c:lblOffset val="100"/>
        <c:noMultiLvlLbl val="0"/>
      </c:catAx>
      <c:valAx>
        <c:axId val="-1191124320"/>
        <c:scaling>
          <c:orientation val="minMax"/>
          <c:max val="1.05"/>
          <c:min val="0"/>
        </c:scaling>
        <c:delete val="1"/>
        <c:axPos val="l"/>
        <c:majorGridlines>
          <c:spPr>
            <a:ln>
              <a:noFill/>
            </a:ln>
          </c:spPr>
        </c:majorGridlines>
        <c:numFmt formatCode="#.000%" sourceLinked="0"/>
        <c:majorTickMark val="out"/>
        <c:minorTickMark val="none"/>
        <c:tickLblPos val="nextTo"/>
        <c:crossAx val="-1191125408"/>
        <c:crosses val="autoZero"/>
        <c:crossBetween val="between"/>
      </c:valAx>
      <c:valAx>
        <c:axId val="-1357938464"/>
        <c:scaling>
          <c:orientation val="minMax"/>
        </c:scaling>
        <c:delete val="0"/>
        <c:axPos val="r"/>
        <c:numFmt formatCode="General" sourceLinked="1"/>
        <c:majorTickMark val="out"/>
        <c:minorTickMark val="none"/>
        <c:tickLblPos val="nextTo"/>
        <c:spPr>
          <a:solidFill>
            <a:sysClr val="window" lastClr="FFFFFF"/>
          </a:solidFill>
          <a:ln>
            <a:solidFill>
              <a:schemeClr val="bg1"/>
            </a:solidFill>
          </a:ln>
        </c:spPr>
        <c:txPr>
          <a:bodyPr/>
          <a:lstStyle/>
          <a:p>
            <a:pPr>
              <a:defRPr>
                <a:noFill/>
              </a:defRPr>
            </a:pPr>
            <a:endParaRPr lang="pt-BR"/>
          </a:p>
        </c:txPr>
        <c:crossAx val="-1357932480"/>
        <c:crosses val="max"/>
        <c:crossBetween val="between"/>
      </c:valAx>
      <c:catAx>
        <c:axId val="-1357932480"/>
        <c:scaling>
          <c:orientation val="minMax"/>
        </c:scaling>
        <c:delete val="1"/>
        <c:axPos val="b"/>
        <c:majorTickMark val="out"/>
        <c:minorTickMark val="none"/>
        <c:tickLblPos val="nextTo"/>
        <c:crossAx val="-1357938464"/>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786753499925658E-2"/>
          <c:y val="1.4673091236729737E-3"/>
          <c:w val="0.95345667143412993"/>
          <c:h val="0.82445393478357576"/>
        </c:manualLayout>
      </c:layout>
      <c:barChart>
        <c:barDir val="col"/>
        <c:grouping val="clustered"/>
        <c:varyColors val="0"/>
        <c:ser>
          <c:idx val="0"/>
          <c:order val="0"/>
          <c:tx>
            <c:strRef>
              <c:f>'Meta 3'!$M$12</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'Meta 3'!$B$13:$B$25</c:f>
              <c:strCache>
                <c:ptCount val="13"/>
                <c:pt idx="0">
                  <c:v>Janeiro</c:v>
                </c:pt>
                <c:pt idx="1">
                  <c:v>Fevereiro</c:v>
                </c:pt>
                <c:pt idx="2">
                  <c:v>Março</c:v>
                </c:pt>
                <c:pt idx="3">
                  <c:v>Maio</c:v>
                </c:pt>
                <c:pt idx="4">
                  <c:v>Maio</c:v>
                </c:pt>
                <c:pt idx="5">
                  <c:v>Junho</c:v>
                </c:pt>
                <c:pt idx="6">
                  <c:v>Julho</c:v>
                </c:pt>
                <c:pt idx="7">
                  <c:v>Agosto</c:v>
                </c:pt>
                <c:pt idx="8">
                  <c:v>Setembro</c:v>
                </c:pt>
                <c:pt idx="9">
                  <c:v>Outubro</c:v>
                </c:pt>
                <c:pt idx="10">
                  <c:v>Novembro</c:v>
                </c:pt>
                <c:pt idx="11">
                  <c:v>Dezembro</c:v>
                </c:pt>
                <c:pt idx="12">
                  <c:v>Total</c:v>
                </c:pt>
              </c:strCache>
            </c:strRef>
          </c:cat>
          <c:val>
            <c:numRef>
              <c:f>'Meta 3'!$M$13:$M$25</c:f>
              <c:numCache>
                <c:formatCode>0.00%</c:formatCode>
                <c:ptCount val="13"/>
                <c:pt idx="0">
                  <c:v>0.66558451423456055</c:v>
                </c:pt>
                <c:pt idx="1">
                  <c:v>0.83874498121319241</c:v>
                </c:pt>
                <c:pt idx="12">
                  <c:v>0.83874498121319241</c:v>
                </c:pt>
              </c:numCache>
            </c:numRef>
          </c:val>
          <c:extLst>
            <c:ext xmlns:c16="http://schemas.microsoft.com/office/drawing/2014/chart" uri="{C3380CC4-5D6E-409C-BE32-E72D297353CC}">
              <c16:uniqueId val="{00000000-29CB-44A1-BB19-12A796AEDD41}"/>
            </c:ext>
          </c:extLst>
        </c:ser>
        <c:dLbls>
          <c:showLegendKey val="0"/>
          <c:showVal val="0"/>
          <c:showCatName val="0"/>
          <c:showSerName val="0"/>
          <c:showPercent val="0"/>
          <c:showBubbleSize val="0"/>
        </c:dLbls>
        <c:gapWidth val="150"/>
        <c:axId val="-140123552"/>
        <c:axId val="-140120832"/>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'Dados Meta 3'!#REF!</c:f>
              <c:numCache>
                <c:formatCode>ge\r\a\l</c:formatCode>
                <c:ptCount val="1"/>
                <c:pt idx="0">
                  <c:v>1</c:v>
                </c:pt>
              </c:numCache>
            </c:numRef>
          </c:val>
          <c:smooth val="0"/>
          <c:extLst>
            <c:ext xmlns:c16="http://schemas.microsoft.com/office/drawing/2014/chart" uri="{C3380CC4-5D6E-409C-BE32-E72D297353CC}">
              <c16:uniqueId val="{00000001-29CB-44A1-BB19-12A796AEDD41}"/>
            </c:ext>
          </c:extLst>
        </c:ser>
        <c:ser>
          <c:idx val="2"/>
          <c:order val="2"/>
          <c:tx>
            <c:v>Meta</c:v>
          </c:tx>
          <c:spPr>
            <a:ln w="34925">
              <a:solidFill>
                <a:schemeClr val="bg1">
                  <a:lumMod val="65000"/>
                </a:schemeClr>
              </a:solidFill>
            </a:ln>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29CB-44A1-BB19-12A796AEDD41}"/>
            </c:ext>
          </c:extLst>
        </c:ser>
        <c:dLbls>
          <c:showLegendKey val="0"/>
          <c:showVal val="0"/>
          <c:showCatName val="0"/>
          <c:showSerName val="0"/>
          <c:showPercent val="0"/>
          <c:showBubbleSize val="0"/>
        </c:dLbls>
        <c:marker val="1"/>
        <c:smooth val="0"/>
        <c:axId val="-140123552"/>
        <c:axId val="-140120832"/>
      </c:lineChart>
      <c:catAx>
        <c:axId val="-140123552"/>
        <c:scaling>
          <c:orientation val="minMax"/>
        </c:scaling>
        <c:delete val="0"/>
        <c:axPos val="b"/>
        <c:numFmt formatCode="General" sourceLinked="0"/>
        <c:majorTickMark val="none"/>
        <c:minorTickMark val="none"/>
        <c:tickLblPos val="nextTo"/>
        <c:txPr>
          <a:bodyPr/>
          <a:lstStyle/>
          <a:p>
            <a:pPr>
              <a:defRPr sz="850" baseline="0">
                <a:latin typeface="Calibri" panose="020F0502020204030204" pitchFamily="34" charset="0"/>
              </a:defRPr>
            </a:pPr>
            <a:endParaRPr lang="pt-BR"/>
          </a:p>
        </c:txPr>
        <c:crossAx val="-140120832"/>
        <c:crosses val="autoZero"/>
        <c:auto val="1"/>
        <c:lblAlgn val="ctr"/>
        <c:lblOffset val="100"/>
        <c:noMultiLvlLbl val="0"/>
      </c:catAx>
      <c:valAx>
        <c:axId val="-140120832"/>
        <c:scaling>
          <c:orientation val="minMax"/>
          <c:max val="1.1000000000000001"/>
          <c:min val="0"/>
        </c:scaling>
        <c:delete val="1"/>
        <c:axPos val="l"/>
        <c:majorGridlines>
          <c:spPr>
            <a:ln>
              <a:noFill/>
            </a:ln>
          </c:spPr>
        </c:majorGridlines>
        <c:numFmt formatCode="0.00%" sourceLinked="1"/>
        <c:majorTickMark val="out"/>
        <c:minorTickMark val="none"/>
        <c:tickLblPos val="nextTo"/>
        <c:crossAx val="-140123552"/>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83629722524895E-2"/>
          <c:y val="2.1645021645021644E-2"/>
          <c:w val="0.94571315008600432"/>
          <c:h val="0.80427651089068408"/>
        </c:manualLayout>
      </c:layout>
      <c:barChart>
        <c:barDir val="col"/>
        <c:grouping val="clustered"/>
        <c:varyColors val="0"/>
        <c:ser>
          <c:idx val="0"/>
          <c:order val="0"/>
          <c:tx>
            <c:strRef>
              <c:f>'Meta 5-1ºG'!$M$11</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'Meta 5-1ºG'!$B$12:$B$24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5-1ºG'!$M$12:$M$24</c:f>
              <c:numCache>
                <c:formatCode>0.00%</c:formatCode>
                <c:ptCount val="13"/>
                <c:pt idx="0">
                  <c:v>0.35222827884305657</c:v>
                </c:pt>
                <c:pt idx="1">
                  <c:v>0.40878478838918308</c:v>
                </c:pt>
                <c:pt idx="12">
                  <c:v>0.40878478838918308</c:v>
                </c:pt>
              </c:numCache>
            </c:numRef>
          </c:val>
          <c:extLst>
            <c:ext xmlns:c16="http://schemas.microsoft.com/office/drawing/2014/chart" uri="{C3380CC4-5D6E-409C-BE32-E72D297353CC}">
              <c16:uniqueId val="{00000000-D46E-4F00-973B-F759E6EA2220}"/>
            </c:ext>
          </c:extLst>
        </c:ser>
        <c:dLbls>
          <c:showLegendKey val="0"/>
          <c:showVal val="0"/>
          <c:showCatName val="0"/>
          <c:showSerName val="0"/>
          <c:showPercent val="0"/>
          <c:showBubbleSize val="0"/>
        </c:dLbls>
        <c:gapWidth val="150"/>
        <c:axId val="-140127360"/>
        <c:axId val="-140129536"/>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'Meta 5-1ºG'!$B$12:$C$24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'Dados Meta 3'!#REF!</c:f>
              <c:numCache>
                <c:formatCode>ge\r\a\l</c:formatCode>
                <c:ptCount val="1"/>
                <c:pt idx="0">
                  <c:v>1</c:v>
                </c:pt>
              </c:numCache>
            </c:numRef>
          </c:val>
          <c:smooth val="0"/>
          <c:extLst>
            <c:ext xmlns:c16="http://schemas.microsoft.com/office/drawing/2014/chart" uri="{C3380CC4-5D6E-409C-BE32-E72D297353CC}">
              <c16:uniqueId val="{00000001-D46E-4F00-973B-F759E6EA2220}"/>
            </c:ext>
          </c:extLst>
        </c:ser>
        <c:ser>
          <c:idx val="2"/>
          <c:order val="2"/>
          <c:tx>
            <c:v>Meta</c:v>
          </c:tx>
          <c:spPr>
            <a:ln w="34925">
              <a:solidFill>
                <a:schemeClr val="bg1">
                  <a:lumMod val="65000"/>
                </a:schemeClr>
              </a:solidFill>
            </a:ln>
          </c:spPr>
          <c:marker>
            <c:symbol val="none"/>
          </c:marker>
          <c:cat>
            <c:strRef>
              <c:f>'Meta 5-1ºG'!$B$12:$C$24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D46E-4F00-973B-F759E6EA2220}"/>
            </c:ext>
          </c:extLst>
        </c:ser>
        <c:dLbls>
          <c:showLegendKey val="0"/>
          <c:showVal val="0"/>
          <c:showCatName val="0"/>
          <c:showSerName val="0"/>
          <c:showPercent val="0"/>
          <c:showBubbleSize val="0"/>
        </c:dLbls>
        <c:marker val="1"/>
        <c:smooth val="0"/>
        <c:axId val="-140119200"/>
        <c:axId val="-140119744"/>
      </c:lineChart>
      <c:catAx>
        <c:axId val="-140119200"/>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40119744"/>
        <c:crosses val="autoZero"/>
        <c:auto val="1"/>
        <c:lblAlgn val="ctr"/>
        <c:lblOffset val="100"/>
        <c:noMultiLvlLbl val="0"/>
      </c:catAx>
      <c:valAx>
        <c:axId val="-140119744"/>
        <c:scaling>
          <c:orientation val="minMax"/>
          <c:max val="1.05"/>
          <c:min val="0"/>
        </c:scaling>
        <c:delete val="1"/>
        <c:axPos val="l"/>
        <c:majorGridlines>
          <c:spPr>
            <a:ln>
              <a:noFill/>
            </a:ln>
          </c:spPr>
        </c:majorGridlines>
        <c:numFmt formatCode="#.000%" sourceLinked="0"/>
        <c:majorTickMark val="out"/>
        <c:minorTickMark val="none"/>
        <c:tickLblPos val="nextTo"/>
        <c:crossAx val="-140119200"/>
        <c:crosses val="autoZero"/>
        <c:crossBetween val="between"/>
      </c:valAx>
      <c:valAx>
        <c:axId val="-140129536"/>
        <c:scaling>
          <c:orientation val="minMax"/>
        </c:scaling>
        <c:delete val="0"/>
        <c:axPos val="r"/>
        <c:numFmt formatCode="0.00%" sourceLinked="1"/>
        <c:majorTickMark val="none"/>
        <c:minorTickMark val="none"/>
        <c:tickLblPos val="none"/>
        <c:spPr>
          <a:noFill/>
          <a:ln>
            <a:noFill/>
          </a:ln>
        </c:spPr>
        <c:crossAx val="-140127360"/>
        <c:crosses val="max"/>
        <c:crossBetween val="between"/>
      </c:valAx>
      <c:catAx>
        <c:axId val="-140127360"/>
        <c:scaling>
          <c:orientation val="minMax"/>
        </c:scaling>
        <c:delete val="1"/>
        <c:axPos val="b"/>
        <c:numFmt formatCode="General" sourceLinked="1"/>
        <c:majorTickMark val="out"/>
        <c:minorTickMark val="none"/>
        <c:tickLblPos val="nextTo"/>
        <c:crossAx val="-140129536"/>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436207669163304E-2"/>
          <c:y val="0"/>
          <c:w val="0.94008879947275303"/>
          <c:h val="0.81279264094511683"/>
        </c:manualLayout>
      </c:layout>
      <c:barChart>
        <c:barDir val="col"/>
        <c:grouping val="clustered"/>
        <c:varyColors val="0"/>
        <c:ser>
          <c:idx val="0"/>
          <c:order val="0"/>
          <c:tx>
            <c:strRef>
              <c:f>'Meta 5-2ºG'!$M$11</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5-2ºG'!$M$12:$M$24</c:f>
              <c:numCache>
                <c:formatCode>0.00%</c:formatCode>
                <c:ptCount val="13"/>
                <c:pt idx="0">
                  <c:v>0.34140024421243759</c:v>
                </c:pt>
                <c:pt idx="1">
                  <c:v>0.4002804640902034</c:v>
                </c:pt>
                <c:pt idx="12">
                  <c:v>0.4002804640902034</c:v>
                </c:pt>
              </c:numCache>
            </c:numRef>
          </c:val>
          <c:extLst>
            <c:ext xmlns:c16="http://schemas.microsoft.com/office/drawing/2014/chart" uri="{C3380CC4-5D6E-409C-BE32-E72D297353CC}">
              <c16:uniqueId val="{00000000-2489-4417-B30C-BCFDBAD6B8F1}"/>
            </c:ext>
          </c:extLst>
        </c:ser>
        <c:dLbls>
          <c:showLegendKey val="0"/>
          <c:showVal val="0"/>
          <c:showCatName val="0"/>
          <c:showSerName val="0"/>
          <c:showPercent val="0"/>
          <c:showBubbleSize val="0"/>
        </c:dLbls>
        <c:gapWidth val="150"/>
        <c:axId val="-140126816"/>
        <c:axId val="-140121376"/>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'Dados Meta 3'!#REF!</c:f>
              <c:numCache>
                <c:formatCode>ge\r\a\l</c:formatCode>
                <c:ptCount val="1"/>
                <c:pt idx="0">
                  <c:v>1</c:v>
                </c:pt>
              </c:numCache>
            </c:numRef>
          </c:val>
          <c:smooth val="0"/>
          <c:extLst>
            <c:ext xmlns:c16="http://schemas.microsoft.com/office/drawing/2014/chart" uri="{C3380CC4-5D6E-409C-BE32-E72D297353CC}">
              <c16:uniqueId val="{00000001-2489-4417-B30C-BCFDBAD6B8F1}"/>
            </c:ext>
          </c:extLst>
        </c:ser>
        <c:ser>
          <c:idx val="2"/>
          <c:order val="2"/>
          <c:tx>
            <c:v>Meta</c:v>
          </c:tx>
          <c:spPr>
            <a:ln w="34925">
              <a:solidFill>
                <a:schemeClr val="bg1">
                  <a:lumMod val="65000"/>
                </a:schemeClr>
              </a:solidFill>
            </a:ln>
          </c:spPr>
          <c:marker>
            <c:symbol val="none"/>
          </c:marker>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2489-4417-B30C-BCFDBAD6B8F1}"/>
            </c:ext>
          </c:extLst>
        </c:ser>
        <c:dLbls>
          <c:showLegendKey val="0"/>
          <c:showVal val="0"/>
          <c:showCatName val="0"/>
          <c:showSerName val="0"/>
          <c:showPercent val="0"/>
          <c:showBubbleSize val="0"/>
        </c:dLbls>
        <c:marker val="1"/>
        <c:smooth val="0"/>
        <c:axId val="-140117568"/>
        <c:axId val="-140131712"/>
      </c:lineChart>
      <c:catAx>
        <c:axId val="-14011756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40131712"/>
        <c:crosses val="autoZero"/>
        <c:auto val="1"/>
        <c:lblAlgn val="ctr"/>
        <c:lblOffset val="100"/>
        <c:noMultiLvlLbl val="0"/>
      </c:catAx>
      <c:valAx>
        <c:axId val="-140131712"/>
        <c:scaling>
          <c:orientation val="minMax"/>
          <c:max val="1.05"/>
          <c:min val="0"/>
        </c:scaling>
        <c:delete val="1"/>
        <c:axPos val="l"/>
        <c:majorGridlines>
          <c:spPr>
            <a:ln>
              <a:noFill/>
            </a:ln>
          </c:spPr>
        </c:majorGridlines>
        <c:numFmt formatCode="#.000%" sourceLinked="0"/>
        <c:majorTickMark val="out"/>
        <c:minorTickMark val="none"/>
        <c:tickLblPos val="nextTo"/>
        <c:crossAx val="-140117568"/>
        <c:crosses val="autoZero"/>
        <c:crossBetween val="between"/>
      </c:valAx>
      <c:valAx>
        <c:axId val="-140121376"/>
        <c:scaling>
          <c:orientation val="minMax"/>
        </c:scaling>
        <c:delete val="0"/>
        <c:axPos val="r"/>
        <c:numFmt formatCode="0.00%" sourceLinked="1"/>
        <c:majorTickMark val="none"/>
        <c:minorTickMark val="none"/>
        <c:tickLblPos val="none"/>
        <c:spPr>
          <a:ln>
            <a:noFill/>
          </a:ln>
        </c:spPr>
        <c:crossAx val="-140126816"/>
        <c:crosses val="max"/>
        <c:crossBetween val="between"/>
      </c:valAx>
      <c:catAx>
        <c:axId val="-140126816"/>
        <c:scaling>
          <c:orientation val="minMax"/>
        </c:scaling>
        <c:delete val="1"/>
        <c:axPos val="b"/>
        <c:numFmt formatCode="General" sourceLinked="1"/>
        <c:majorTickMark val="out"/>
        <c:minorTickMark val="none"/>
        <c:tickLblPos val="nextTo"/>
        <c:crossAx val="-140121376"/>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417318438210301E-2"/>
          <c:y val="0.11688311688311688"/>
          <c:w val="0.92417555845720289"/>
          <c:h val="0.67873538534955868"/>
        </c:manualLayout>
      </c:layout>
      <c:barChart>
        <c:barDir val="col"/>
        <c:grouping val="clustered"/>
        <c:varyColors val="0"/>
        <c:ser>
          <c:idx val="0"/>
          <c:order val="0"/>
          <c:tx>
            <c:strRef>
              <c:f>'Meta 5-Geral'!$M$11</c:f>
              <c:strCache>
                <c:ptCount val="1"/>
                <c:pt idx="0">
                  <c:v>Cumprimento da meta acumulado (%)</c:v>
                </c:pt>
              </c:strCache>
            </c:strRef>
          </c:tx>
          <c:spPr>
            <a:solidFill>
              <a:schemeClr val="accent2">
                <a:lumMod val="60000"/>
                <a:lumOff val="40000"/>
              </a:schemeClr>
            </a:solidFill>
          </c:spPr>
          <c:invertIfNegative val="0"/>
          <c:dLbls>
            <c:dLbl>
              <c:idx val="12"/>
              <c:layout>
                <c:manualLayout>
                  <c:x val="-1.556338121051656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01-4C5C-B9D0-767522BC0948}"/>
                </c:ext>
              </c:extLst>
            </c:dLbl>
            <c:spPr>
              <a:noFill/>
              <a:ln>
                <a:noFill/>
              </a:ln>
              <a:effectLst/>
            </c:spPr>
            <c:txPr>
              <a:bodyPr rot="-5400000" vertOverflow="overflow" horzOverflow="overflow" vert="horz" wrap="square">
                <a:spAutoFit/>
              </a:bodyPr>
              <a:lstStyle/>
              <a:p>
                <a:pPr>
                  <a:defRPr sz="810" baseline="0"/>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'Meta 5-Geral'!$B$12:$B$24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5-Geral'!$M$12:$M$24</c:f>
              <c:numCache>
                <c:formatCode>0.00%</c:formatCode>
                <c:ptCount val="13"/>
                <c:pt idx="0">
                  <c:v>0.3497416704039607</c:v>
                </c:pt>
                <c:pt idx="1">
                  <c:v>0.4067999832551909</c:v>
                </c:pt>
                <c:pt idx="12">
                  <c:v>0.4067999832551909</c:v>
                </c:pt>
              </c:numCache>
            </c:numRef>
          </c:val>
          <c:extLst>
            <c:ext xmlns:c16="http://schemas.microsoft.com/office/drawing/2014/chart" uri="{C3380CC4-5D6E-409C-BE32-E72D297353CC}">
              <c16:uniqueId val="{00000000-1D07-4B7F-90CC-E658136A53CC}"/>
            </c:ext>
          </c:extLst>
        </c:ser>
        <c:dLbls>
          <c:showLegendKey val="0"/>
          <c:showVal val="0"/>
          <c:showCatName val="0"/>
          <c:showSerName val="0"/>
          <c:showPercent val="0"/>
          <c:showBubbleSize val="0"/>
        </c:dLbls>
        <c:gapWidth val="120"/>
        <c:axId val="-140121920"/>
        <c:axId val="-14013062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'Meta 5-Geral'!$B$12:$C$24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'Dados Meta 3'!#REF!</c:f>
              <c:numCache>
                <c:formatCode>ge\r\a\l</c:formatCode>
                <c:ptCount val="1"/>
                <c:pt idx="0">
                  <c:v>1</c:v>
                </c:pt>
              </c:numCache>
            </c:numRef>
          </c:val>
          <c:smooth val="0"/>
          <c:extLst>
            <c:ext xmlns:c16="http://schemas.microsoft.com/office/drawing/2014/chart" uri="{C3380CC4-5D6E-409C-BE32-E72D297353CC}">
              <c16:uniqueId val="{00000001-1D07-4B7F-90CC-E658136A53CC}"/>
            </c:ext>
          </c:extLst>
        </c:ser>
        <c:ser>
          <c:idx val="2"/>
          <c:order val="2"/>
          <c:tx>
            <c:v>Meta</c:v>
          </c:tx>
          <c:spPr>
            <a:ln w="34925">
              <a:solidFill>
                <a:schemeClr val="bg1">
                  <a:lumMod val="65000"/>
                </a:schemeClr>
              </a:solidFill>
            </a:ln>
          </c:spPr>
          <c:marker>
            <c:symbol val="none"/>
          </c:marker>
          <c:dPt>
            <c:idx val="12"/>
            <c:bubble3D val="0"/>
            <c:spPr>
              <a:ln w="34925">
                <a:solidFill>
                  <a:schemeClr val="bg1">
                    <a:lumMod val="65000"/>
                  </a:schemeClr>
                </a:solidFill>
                <a:tailEnd type="none" w="sm" len="sm"/>
              </a:ln>
            </c:spPr>
            <c:extLst>
              <c:ext xmlns:c16="http://schemas.microsoft.com/office/drawing/2014/chart" uri="{C3380CC4-5D6E-409C-BE32-E72D297353CC}">
                <c16:uniqueId val="{00000001-BE0D-4950-BE5B-8A5FB6BE7ED7}"/>
              </c:ext>
            </c:extLst>
          </c:dPt>
          <c:cat>
            <c:strRef>
              <c:f>'Meta 5-Geral'!$B$12:$C$24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1D07-4B7F-90CC-E658136A53CC}"/>
            </c:ext>
          </c:extLst>
        </c:ser>
        <c:dLbls>
          <c:showLegendKey val="0"/>
          <c:showVal val="0"/>
          <c:showCatName val="0"/>
          <c:showSerName val="0"/>
          <c:showPercent val="0"/>
          <c:showBubbleSize val="0"/>
        </c:dLbls>
        <c:marker val="1"/>
        <c:smooth val="0"/>
        <c:axId val="-140125184"/>
        <c:axId val="-140128992"/>
      </c:lineChart>
      <c:catAx>
        <c:axId val="-140125184"/>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40128992"/>
        <c:crosses val="autoZero"/>
        <c:auto val="1"/>
        <c:lblAlgn val="ctr"/>
        <c:lblOffset val="100"/>
        <c:noMultiLvlLbl val="0"/>
      </c:catAx>
      <c:valAx>
        <c:axId val="-140128992"/>
        <c:scaling>
          <c:orientation val="minMax"/>
          <c:max val="1.05"/>
          <c:min val="0"/>
        </c:scaling>
        <c:delete val="1"/>
        <c:axPos val="l"/>
        <c:majorGridlines>
          <c:spPr>
            <a:ln>
              <a:noFill/>
            </a:ln>
          </c:spPr>
        </c:majorGridlines>
        <c:numFmt formatCode="#.000%" sourceLinked="0"/>
        <c:majorTickMark val="out"/>
        <c:minorTickMark val="none"/>
        <c:tickLblPos val="nextTo"/>
        <c:crossAx val="-140125184"/>
        <c:crosses val="autoZero"/>
        <c:crossBetween val="between"/>
      </c:valAx>
      <c:valAx>
        <c:axId val="-140130624"/>
        <c:scaling>
          <c:orientation val="minMax"/>
        </c:scaling>
        <c:delete val="0"/>
        <c:axPos val="r"/>
        <c:numFmt formatCode="0.00%" sourceLinked="1"/>
        <c:majorTickMark val="none"/>
        <c:minorTickMark val="none"/>
        <c:tickLblPos val="none"/>
        <c:spPr>
          <a:noFill/>
          <a:ln>
            <a:noFill/>
          </a:ln>
        </c:spPr>
        <c:crossAx val="-140121920"/>
        <c:crosses val="max"/>
        <c:crossBetween val="between"/>
      </c:valAx>
      <c:catAx>
        <c:axId val="-140121920"/>
        <c:scaling>
          <c:orientation val="minMax"/>
        </c:scaling>
        <c:delete val="1"/>
        <c:axPos val="b"/>
        <c:numFmt formatCode="General" sourceLinked="1"/>
        <c:majorTickMark val="out"/>
        <c:minorTickMark val="none"/>
        <c:tickLblPos val="nextTo"/>
        <c:crossAx val="-140130624"/>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417318438210301E-2"/>
          <c:y val="0.11688311688311688"/>
          <c:w val="0.92417555845720289"/>
          <c:h val="0.67873538534955868"/>
        </c:manualLayout>
      </c:layout>
      <c:barChart>
        <c:barDir val="col"/>
        <c:grouping val="clustered"/>
        <c:varyColors val="0"/>
        <c:ser>
          <c:idx val="0"/>
          <c:order val="0"/>
          <c:tx>
            <c:strRef>
              <c:f>'Mt.Esp.3(IEESO)'!$M$12</c:f>
              <c:strCache>
                <c:ptCount val="1"/>
                <c:pt idx="0">
                  <c:v>Cumprimento da meta acumulado (%)</c:v>
                </c:pt>
              </c:strCache>
            </c:strRef>
          </c:tx>
          <c:spPr>
            <a:solidFill>
              <a:schemeClr val="accent2">
                <a:lumMod val="60000"/>
                <a:lumOff val="40000"/>
              </a:schemeClr>
            </a:solidFill>
          </c:spPr>
          <c:invertIfNegative val="0"/>
          <c:dLbls>
            <c:dLbl>
              <c:idx val="12"/>
              <c:layout>
                <c:manualLayout>
                  <c:x val="-1.556338121051656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44-402F-A106-2D37E37B98AE}"/>
                </c:ext>
              </c:extLst>
            </c:dLbl>
            <c:spPr>
              <a:noFill/>
              <a:ln>
                <a:noFill/>
              </a:ln>
              <a:effectLst/>
            </c:spPr>
            <c:txPr>
              <a:bodyPr rot="-5400000" vertOverflow="overflow" horzOverflow="overflow" vert="horz" wrap="square">
                <a:spAutoFit/>
              </a:bodyPr>
              <a:lstStyle/>
              <a:p>
                <a:pPr>
                  <a:defRPr sz="810" baseline="0"/>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'Mt.Esp.3(IEESO)'!$B$13:$B$25</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'Mt.Esp.3(IEESO)'!$M$13:$M$25</c:f>
              <c:numCache>
                <c:formatCode>0.00%</c:formatCode>
                <c:ptCount val="13"/>
              </c:numCache>
            </c:numRef>
          </c:val>
          <c:extLst>
            <c:ext xmlns:c16="http://schemas.microsoft.com/office/drawing/2014/chart" uri="{C3380CC4-5D6E-409C-BE32-E72D297353CC}">
              <c16:uniqueId val="{00000001-AC44-402F-A106-2D37E37B98AE}"/>
            </c:ext>
          </c:extLst>
        </c:ser>
        <c:dLbls>
          <c:showLegendKey val="0"/>
          <c:showVal val="0"/>
          <c:showCatName val="0"/>
          <c:showSerName val="0"/>
          <c:showPercent val="0"/>
          <c:showBubbleSize val="0"/>
        </c:dLbls>
        <c:gapWidth val="120"/>
        <c:axId val="-140121920"/>
        <c:axId val="-14013062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'Mt.Esp.3(IEESO)'!$B$13:$C$25</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'Dados Meta 3'!#REF!</c:f>
              <c:numCache>
                <c:formatCode>ge\r\a\l</c:formatCode>
                <c:ptCount val="1"/>
                <c:pt idx="0">
                  <c:v>1</c:v>
                </c:pt>
              </c:numCache>
            </c:numRef>
          </c:val>
          <c:smooth val="0"/>
          <c:extLst>
            <c:ext xmlns:c16="http://schemas.microsoft.com/office/drawing/2014/chart" uri="{C3380CC4-5D6E-409C-BE32-E72D297353CC}">
              <c16:uniqueId val="{00000002-AC44-402F-A106-2D37E37B98AE}"/>
            </c:ext>
          </c:extLst>
        </c:ser>
        <c:ser>
          <c:idx val="2"/>
          <c:order val="2"/>
          <c:tx>
            <c:v>Meta</c:v>
          </c:tx>
          <c:spPr>
            <a:ln w="34925">
              <a:solidFill>
                <a:schemeClr val="bg1">
                  <a:lumMod val="65000"/>
                </a:schemeClr>
              </a:solidFill>
            </a:ln>
          </c:spPr>
          <c:marker>
            <c:symbol val="none"/>
          </c:marker>
          <c:dPt>
            <c:idx val="12"/>
            <c:bubble3D val="0"/>
            <c:spPr>
              <a:ln w="34925">
                <a:solidFill>
                  <a:schemeClr val="bg1">
                    <a:lumMod val="65000"/>
                  </a:schemeClr>
                </a:solidFill>
                <a:tailEnd type="none" w="sm" len="sm"/>
              </a:ln>
            </c:spPr>
            <c:extLst>
              <c:ext xmlns:c16="http://schemas.microsoft.com/office/drawing/2014/chart" uri="{C3380CC4-5D6E-409C-BE32-E72D297353CC}">
                <c16:uniqueId val="{00000004-AC44-402F-A106-2D37E37B98AE}"/>
              </c:ext>
            </c:extLst>
          </c:dPt>
          <c:cat>
            <c:strRef>
              <c:f>'Mt.Esp.3(IEESO)'!$B$13:$C$25</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5-AC44-402F-A106-2D37E37B98AE}"/>
            </c:ext>
          </c:extLst>
        </c:ser>
        <c:dLbls>
          <c:showLegendKey val="0"/>
          <c:showVal val="0"/>
          <c:showCatName val="0"/>
          <c:showSerName val="0"/>
          <c:showPercent val="0"/>
          <c:showBubbleSize val="0"/>
        </c:dLbls>
        <c:marker val="1"/>
        <c:smooth val="0"/>
        <c:axId val="-140125184"/>
        <c:axId val="-140128992"/>
      </c:lineChart>
      <c:catAx>
        <c:axId val="-140125184"/>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40128992"/>
        <c:crosses val="autoZero"/>
        <c:auto val="1"/>
        <c:lblAlgn val="ctr"/>
        <c:lblOffset val="100"/>
        <c:noMultiLvlLbl val="0"/>
      </c:catAx>
      <c:valAx>
        <c:axId val="-140128992"/>
        <c:scaling>
          <c:orientation val="minMax"/>
          <c:max val="1.05"/>
          <c:min val="0"/>
        </c:scaling>
        <c:delete val="1"/>
        <c:axPos val="l"/>
        <c:majorGridlines>
          <c:spPr>
            <a:ln>
              <a:noFill/>
            </a:ln>
          </c:spPr>
        </c:majorGridlines>
        <c:numFmt formatCode="#.000%" sourceLinked="0"/>
        <c:majorTickMark val="out"/>
        <c:minorTickMark val="none"/>
        <c:tickLblPos val="nextTo"/>
        <c:crossAx val="-140125184"/>
        <c:crosses val="autoZero"/>
        <c:crossBetween val="between"/>
      </c:valAx>
      <c:valAx>
        <c:axId val="-140130624"/>
        <c:scaling>
          <c:orientation val="minMax"/>
        </c:scaling>
        <c:delete val="0"/>
        <c:axPos val="r"/>
        <c:numFmt formatCode="0.00%" sourceLinked="1"/>
        <c:majorTickMark val="none"/>
        <c:minorTickMark val="none"/>
        <c:tickLblPos val="none"/>
        <c:spPr>
          <a:noFill/>
          <a:ln>
            <a:noFill/>
          </a:ln>
        </c:spPr>
        <c:crossAx val="-140121920"/>
        <c:crosses val="max"/>
        <c:crossBetween val="between"/>
      </c:valAx>
      <c:catAx>
        <c:axId val="-140121920"/>
        <c:scaling>
          <c:orientation val="minMax"/>
        </c:scaling>
        <c:delete val="1"/>
        <c:axPos val="b"/>
        <c:numFmt formatCode="General" sourceLinked="1"/>
        <c:majorTickMark val="out"/>
        <c:minorTickMark val="none"/>
        <c:tickLblPos val="nextTo"/>
        <c:crossAx val="-140130624"/>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397435076712978E-2"/>
          <c:y val="5.3021695072926013E-2"/>
          <c:w val="0.87942327476751836"/>
          <c:h val="0.76622135647066369"/>
        </c:manualLayout>
      </c:layout>
      <c:barChart>
        <c:barDir val="col"/>
        <c:grouping val="clustered"/>
        <c:varyColors val="0"/>
        <c:ser>
          <c:idx val="0"/>
          <c:order val="0"/>
          <c:tx>
            <c:strRef>
              <c:f>'M1-2ºG'!$M$11</c:f>
              <c:strCache>
                <c:ptCount val="1"/>
                <c:pt idx="0">
                  <c:v>Cumprimento da meta acumulado 1,2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'M1-2ºG'!$B$12:$B$24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'M1-2ºG'!$M$12:$M$24</c:f>
              <c:numCache>
                <c:formatCode>0.00%</c:formatCode>
                <c:ptCount val="13"/>
                <c:pt idx="0">
                  <c:v>0.24800437397484965</c:v>
                </c:pt>
                <c:pt idx="1">
                  <c:v>0.24299577650965601</c:v>
                </c:pt>
                <c:pt idx="12">
                  <c:v>0.24299577650965601</c:v>
                </c:pt>
              </c:numCache>
            </c:numRef>
          </c:val>
          <c:extLst>
            <c:ext xmlns:c16="http://schemas.microsoft.com/office/drawing/2014/chart" uri="{C3380CC4-5D6E-409C-BE32-E72D297353CC}">
              <c16:uniqueId val="{00000000-4D12-4A61-9F9E-1B1B8C285DCC}"/>
            </c:ext>
          </c:extLst>
        </c:ser>
        <c:dLbls>
          <c:showLegendKey val="0"/>
          <c:showVal val="0"/>
          <c:showCatName val="0"/>
          <c:showSerName val="0"/>
          <c:showPercent val="0"/>
          <c:showBubbleSize val="0"/>
        </c:dLbls>
        <c:gapWidth val="150"/>
        <c:axId val="-1357937376"/>
        <c:axId val="-1357936832"/>
      </c:barChart>
      <c:lineChart>
        <c:grouping val="standard"/>
        <c:varyColors val="0"/>
        <c:ser>
          <c:idx val="1"/>
          <c:order val="1"/>
          <c:tx>
            <c:v>Meta</c:v>
          </c:tx>
          <c:spPr>
            <a:ln w="34925">
              <a:solidFill>
                <a:schemeClr val="accent3"/>
              </a:solidFill>
            </a:ln>
          </c:spPr>
          <c:marker>
            <c:symbol val="none"/>
          </c:marker>
          <c:cat>
            <c:strRef>
              <c:f>'M1-2ºG'!$B$12:$B$23</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'[1]Dados Meta 1'!$R$21:$R$33</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4D12-4A61-9F9E-1B1B8C285DCC}"/>
            </c:ext>
          </c:extLst>
        </c:ser>
        <c:dLbls>
          <c:showLegendKey val="0"/>
          <c:showVal val="0"/>
          <c:showCatName val="0"/>
          <c:showSerName val="0"/>
          <c:showPercent val="0"/>
          <c:showBubbleSize val="0"/>
        </c:dLbls>
        <c:marker val="1"/>
        <c:smooth val="0"/>
        <c:axId val="-1357937376"/>
        <c:axId val="-1357936832"/>
      </c:lineChart>
      <c:catAx>
        <c:axId val="-1357937376"/>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7936832"/>
        <c:crosses val="autoZero"/>
        <c:auto val="1"/>
        <c:lblAlgn val="ctr"/>
        <c:lblOffset val="100"/>
        <c:noMultiLvlLbl val="0"/>
      </c:catAx>
      <c:valAx>
        <c:axId val="-1357936832"/>
        <c:scaling>
          <c:orientation val="minMax"/>
        </c:scaling>
        <c:delete val="1"/>
        <c:axPos val="l"/>
        <c:majorGridlines>
          <c:spPr>
            <a:ln>
              <a:noFill/>
            </a:ln>
          </c:spPr>
        </c:majorGridlines>
        <c:numFmt formatCode="#.000%" sourceLinked="0"/>
        <c:majorTickMark val="out"/>
        <c:minorTickMark val="none"/>
        <c:tickLblPos val="nextTo"/>
        <c:crossAx val="-1357937376"/>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37750589395504E-2"/>
          <c:y val="0.10351970248926574"/>
          <c:w val="0.9043973443536949"/>
          <c:h val="0.68434000097813863"/>
        </c:manualLayout>
      </c:layout>
      <c:barChart>
        <c:barDir val="col"/>
        <c:grouping val="clustered"/>
        <c:varyColors val="0"/>
        <c:ser>
          <c:idx val="0"/>
          <c:order val="0"/>
          <c:tx>
            <c:strRef>
              <c:f>'M1-Geral'!$M$11</c:f>
              <c:strCache>
                <c:ptCount val="1"/>
                <c:pt idx="0">
                  <c:v>Cumprimento da meta acumulado 1,2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'M1-Geral'!$B$12:$B$24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'M1-Geral'!$M$12:$M$24</c:f>
              <c:numCache>
                <c:formatCode>0.00%</c:formatCode>
                <c:ptCount val="13"/>
                <c:pt idx="0">
                  <c:v>0.501669449081803</c:v>
                </c:pt>
                <c:pt idx="1">
                  <c:v>0.59474060858960021</c:v>
                </c:pt>
                <c:pt idx="12">
                  <c:v>0.59474060858960021</c:v>
                </c:pt>
              </c:numCache>
            </c:numRef>
          </c:val>
          <c:extLst>
            <c:ext xmlns:c16="http://schemas.microsoft.com/office/drawing/2014/chart" uri="{C3380CC4-5D6E-409C-BE32-E72D297353CC}">
              <c16:uniqueId val="{00000000-E0F2-4E19-9223-CE1FA5A9C604}"/>
            </c:ext>
          </c:extLst>
        </c:ser>
        <c:dLbls>
          <c:showLegendKey val="0"/>
          <c:showVal val="0"/>
          <c:showCatName val="0"/>
          <c:showSerName val="0"/>
          <c:showPercent val="0"/>
          <c:showBubbleSize val="0"/>
        </c:dLbls>
        <c:gapWidth val="150"/>
        <c:axId val="-1354977968"/>
        <c:axId val="-1354975792"/>
      </c:barChart>
      <c:lineChart>
        <c:grouping val="standard"/>
        <c:varyColors val="0"/>
        <c:ser>
          <c:idx val="1"/>
          <c:order val="1"/>
          <c:tx>
            <c:v>Meta</c:v>
          </c:tx>
          <c:spPr>
            <a:ln w="34925">
              <a:solidFill>
                <a:schemeClr val="accent3"/>
              </a:solidFill>
            </a:ln>
          </c:spPr>
          <c:marker>
            <c:symbol val="none"/>
          </c:marker>
          <c:cat>
            <c:strRef>
              <c:f>'M1-Geral'!$B$12:$B$23</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'[1]Dados Meta 1'!$R$38:$R$50</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E0F2-4E19-9223-CE1FA5A9C604}"/>
            </c:ext>
          </c:extLst>
        </c:ser>
        <c:dLbls>
          <c:showLegendKey val="0"/>
          <c:showVal val="0"/>
          <c:showCatName val="0"/>
          <c:showSerName val="0"/>
          <c:showPercent val="0"/>
          <c:showBubbleSize val="0"/>
        </c:dLbls>
        <c:marker val="1"/>
        <c:smooth val="0"/>
        <c:axId val="917509552"/>
        <c:axId val="917485072"/>
      </c:lineChart>
      <c:catAx>
        <c:axId val="-135497796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5792"/>
        <c:crosses val="autoZero"/>
        <c:auto val="1"/>
        <c:lblAlgn val="ctr"/>
        <c:lblOffset val="100"/>
        <c:noMultiLvlLbl val="0"/>
      </c:catAx>
      <c:valAx>
        <c:axId val="-1354975792"/>
        <c:scaling>
          <c:orientation val="minMax"/>
          <c:max val="1.05"/>
          <c:min val="0"/>
        </c:scaling>
        <c:delete val="1"/>
        <c:axPos val="l"/>
        <c:majorGridlines>
          <c:spPr>
            <a:ln>
              <a:noFill/>
            </a:ln>
          </c:spPr>
        </c:majorGridlines>
        <c:numFmt formatCode="#.000%" sourceLinked="0"/>
        <c:majorTickMark val="out"/>
        <c:minorTickMark val="none"/>
        <c:tickLblPos val="nextTo"/>
        <c:crossAx val="-1354977968"/>
        <c:crosses val="autoZero"/>
        <c:crossBetween val="between"/>
      </c:valAx>
      <c:valAx>
        <c:axId val="917485072"/>
        <c:scaling>
          <c:orientation val="minMax"/>
        </c:scaling>
        <c:delete val="0"/>
        <c:axPos val="r"/>
        <c:numFmt formatCode="General" sourceLinked="1"/>
        <c:majorTickMark val="none"/>
        <c:minorTickMark val="none"/>
        <c:tickLblPos val="nextTo"/>
        <c:spPr>
          <a:ln>
            <a:noFill/>
          </a:ln>
        </c:spPr>
        <c:txPr>
          <a:bodyPr/>
          <a:lstStyle/>
          <a:p>
            <a:pPr>
              <a:defRPr>
                <a:solidFill>
                  <a:schemeClr val="bg1"/>
                </a:solidFill>
              </a:defRPr>
            </a:pPr>
            <a:endParaRPr lang="pt-BR"/>
          </a:p>
        </c:txPr>
        <c:crossAx val="917509552"/>
        <c:crosses val="max"/>
        <c:crossBetween val="between"/>
      </c:valAx>
      <c:catAx>
        <c:axId val="917509552"/>
        <c:scaling>
          <c:orientation val="minMax"/>
        </c:scaling>
        <c:delete val="1"/>
        <c:axPos val="b"/>
        <c:numFmt formatCode="General" sourceLinked="1"/>
        <c:majorTickMark val="out"/>
        <c:minorTickMark val="none"/>
        <c:tickLblPos val="nextTo"/>
        <c:crossAx val="917485072"/>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36260590758143E-2"/>
          <c:y val="0.19047619047619047"/>
          <c:w val="0.90375233625517792"/>
          <c:h val="0.57483928145345464"/>
        </c:manualLayout>
      </c:layout>
      <c:barChart>
        <c:barDir val="col"/>
        <c:grouping val="clustered"/>
        <c:varyColors val="0"/>
        <c:ser>
          <c:idx val="0"/>
          <c:order val="0"/>
          <c:tx>
            <c:strRef>
              <c:f>'M2-1ºG(prt1)'!$L$11</c:f>
              <c:strCache>
                <c:ptCount val="1"/>
                <c:pt idx="0">
                  <c:v>Cumprimento da meta acumulado 2</c:v>
                </c:pt>
              </c:strCache>
            </c:strRef>
          </c:tx>
          <c:spPr>
            <a:solidFill>
              <a:schemeClr val="accent2">
                <a:lumMod val="60000"/>
                <a:lumOff val="40000"/>
              </a:schemeClr>
            </a:solidFill>
          </c:spPr>
          <c:invertIfNegative val="0"/>
          <c:dLbls>
            <c:dLbl>
              <c:idx val="0"/>
              <c:layout>
                <c:manualLayout>
                  <c:x val="-1.2355520654770717E-17"/>
                  <c:y val="4.76156389542216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F-436C-83B0-5D5E8C62E5BB}"/>
                </c:ext>
              </c:extLst>
            </c:dLbl>
            <c:dLbl>
              <c:idx val="1"/>
              <c:layout>
                <c:manualLayout>
                  <c:x val="0"/>
                  <c:y val="2.94815420799670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F-436C-83B0-5D5E8C62E5BB}"/>
                </c:ext>
              </c:extLst>
            </c:dLbl>
            <c:dLbl>
              <c:idx val="2"/>
              <c:layout>
                <c:manualLayout>
                  <c:x val="-2.695781102574471E-3"/>
                  <c:y val="1.33166308756859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F-436C-83B0-5D5E8C62E5BB}"/>
                </c:ext>
              </c:extLst>
            </c:dLbl>
            <c:dLbl>
              <c:idx val="3"/>
              <c:layout>
                <c:manualLayout>
                  <c:x val="-4.9422082619082866E-17"/>
                  <c:y val="1.02910999761393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F-436C-83B0-5D5E8C62E5BB}"/>
                </c:ext>
              </c:extLst>
            </c:dLbl>
            <c:dLbl>
              <c:idx val="4"/>
              <c:layout>
                <c:manualLayout>
                  <c:x val="1.1929362044463406E-3"/>
                  <c:y val="1.1392439581415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4F-436C-83B0-5D5E8C62E5BB}"/>
                </c:ext>
              </c:extLst>
            </c:dLbl>
            <c:dLbl>
              <c:idx val="5"/>
              <c:layout>
                <c:manualLayout>
                  <c:x val="1.1929362044462912E-3"/>
                  <c:y val="1.22691481746599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97-46FE-8147-F2337D0D37A1}"/>
                </c:ext>
              </c:extLst>
            </c:dLbl>
            <c:dLbl>
              <c:idx val="6"/>
              <c:layout>
                <c:manualLayout>
                  <c:x val="-1.4360646959315558E-3"/>
                  <c:y val="2.27508145533532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AB-4D1F-AC6C-9C347EDEF44D}"/>
                </c:ext>
              </c:extLst>
            </c:dLbl>
            <c:dLbl>
              <c:idx val="7"/>
              <c:layout>
                <c:manualLayout>
                  <c:x val="1.1428710873949727E-3"/>
                  <c:y val="1.86234286503660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2-4F81-B067-2B206DE4783F}"/>
                </c:ext>
              </c:extLst>
            </c:dLbl>
            <c:dLbl>
              <c:idx val="8"/>
              <c:layout>
                <c:manualLayout>
                  <c:x val="3.8887173070208119E-3"/>
                  <c:y val="2.25711558782424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34-4E90-9121-9E51F23AF96F}"/>
                </c:ext>
              </c:extLst>
            </c:dLbl>
            <c:dLbl>
              <c:idx val="9"/>
              <c:layout>
                <c:manualLayout>
                  <c:x val="3.8887173070208119E-3"/>
                  <c:y val="1.85462044517162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14-49F9-9CE4-6AAD51DEF5E5}"/>
                </c:ext>
              </c:extLst>
            </c:dLbl>
            <c:dLbl>
              <c:idx val="10"/>
              <c:layout>
                <c:manualLayout>
                  <c:x val="1.1428710873950673E-3"/>
                  <c:y val="2.38831330294239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14-4646-BC1D-C7B675EF103D}"/>
                </c:ext>
              </c:extLst>
            </c:dLbl>
            <c:dLbl>
              <c:idx val="11"/>
              <c:layout>
                <c:manualLayout>
                  <c:x val="1.1929362044462417E-3"/>
                  <c:y val="1.01922486961857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AC-4BED-B18E-CBE1CC4A0CB1}"/>
                </c:ext>
              </c:extLst>
            </c:dLbl>
            <c:dLbl>
              <c:idx val="12"/>
              <c:layout>
                <c:manualLayout>
                  <c:x val="-1.5028448981281302E-3"/>
                  <c:y val="1.1392439581415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4F-436C-83B0-5D5E8C62E5BB}"/>
                </c:ext>
              </c:extLst>
            </c:dLbl>
            <c:spPr>
              <a:noFill/>
              <a:ln>
                <a:noFill/>
              </a:ln>
              <a:effectLst/>
            </c:spPr>
            <c:txPr>
              <a:bodyPr rot="-5400000" vertOverflow="overflow" horzOverflow="overflow" vert="horz" wrap="square" anchor="ctr" anchorCtr="1">
                <a:spAutoFit/>
              </a:bodyPr>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'M2-1ºG(prt1)'!$B$12:$B$24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'M2-1ºG(prt1)'!$L$12:$L$24</c:f>
              <c:numCache>
                <c:formatCode>0.00%</c:formatCode>
                <c:ptCount val="13"/>
                <c:pt idx="0">
                  <c:v>1.0353967137635776</c:v>
                </c:pt>
                <c:pt idx="1">
                  <c:v>1.041307210925942</c:v>
                </c:pt>
                <c:pt idx="12">
                  <c:v>1.041307210925942</c:v>
                </c:pt>
              </c:numCache>
            </c:numRef>
          </c:val>
          <c:extLst>
            <c:ext xmlns:c16="http://schemas.microsoft.com/office/drawing/2014/chart" uri="{C3380CC4-5D6E-409C-BE32-E72D297353CC}">
              <c16:uniqueId val="{00000000-1E8D-4717-BBAF-0C7FC47BAA99}"/>
            </c:ext>
          </c:extLst>
        </c:ser>
        <c:dLbls>
          <c:showLegendKey val="0"/>
          <c:showVal val="0"/>
          <c:showCatName val="0"/>
          <c:showSerName val="0"/>
          <c:showPercent val="0"/>
          <c:showBubbleSize val="0"/>
        </c:dLbls>
        <c:gapWidth val="150"/>
        <c:axId val="-1354973616"/>
        <c:axId val="-135497198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1E8D-4717-BBAF-0C7FC47BAA99}"/>
            </c:ext>
          </c:extLst>
        </c:ser>
        <c:dLbls>
          <c:showLegendKey val="0"/>
          <c:showVal val="0"/>
          <c:showCatName val="0"/>
          <c:showSerName val="0"/>
          <c:showPercent val="0"/>
          <c:showBubbleSize val="0"/>
        </c:dLbls>
        <c:marker val="1"/>
        <c:smooth val="0"/>
        <c:axId val="-1354973616"/>
        <c:axId val="-1354971984"/>
      </c:lineChart>
      <c:catAx>
        <c:axId val="-1354973616"/>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1984"/>
        <c:crosses val="autoZero"/>
        <c:auto val="1"/>
        <c:lblAlgn val="ctr"/>
        <c:lblOffset val="100"/>
        <c:noMultiLvlLbl val="0"/>
      </c:catAx>
      <c:valAx>
        <c:axId val="-1354971984"/>
        <c:scaling>
          <c:orientation val="minMax"/>
          <c:max val="1.05"/>
          <c:min val="0"/>
        </c:scaling>
        <c:delete val="1"/>
        <c:axPos val="l"/>
        <c:majorGridlines>
          <c:spPr>
            <a:ln>
              <a:noFill/>
            </a:ln>
          </c:spPr>
        </c:majorGridlines>
        <c:numFmt formatCode="#.000%" sourceLinked="0"/>
        <c:majorTickMark val="out"/>
        <c:minorTickMark val="none"/>
        <c:tickLblPos val="nextTo"/>
        <c:crossAx val="-1354973616"/>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57197262106942E-2"/>
          <c:y val="8.9296898278398928E-2"/>
          <c:w val="0.86086987288353667"/>
          <c:h val="0.73468141625843164"/>
        </c:manualLayout>
      </c:layout>
      <c:barChart>
        <c:barDir val="col"/>
        <c:grouping val="clustered"/>
        <c:varyColors val="0"/>
        <c:ser>
          <c:idx val="0"/>
          <c:order val="0"/>
          <c:tx>
            <c:strRef>
              <c:f>'M2-2ºG(prt1)'!$L$11</c:f>
              <c:strCache>
                <c:ptCount val="1"/>
                <c:pt idx="0">
                  <c:v>Cumprimento da meta acumulado 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'M2-2ºG(prt1)'!$B$12:$B$24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'M2-2ºG(prt1)'!$L$12:$L$24</c:f>
              <c:numCache>
                <c:formatCode>0.00%</c:formatCode>
                <c:ptCount val="13"/>
                <c:pt idx="0">
                  <c:v>1.0442902904260396</c:v>
                </c:pt>
                <c:pt idx="1">
                  <c:v>1.0459117574704591</c:v>
                </c:pt>
                <c:pt idx="12">
                  <c:v>1.0550895567959671</c:v>
                </c:pt>
              </c:numCache>
            </c:numRef>
          </c:val>
          <c:extLst>
            <c:ext xmlns:c16="http://schemas.microsoft.com/office/drawing/2014/chart" uri="{C3380CC4-5D6E-409C-BE32-E72D297353CC}">
              <c16:uniqueId val="{00000000-DA2D-45B5-9C5F-0EA60CD47893}"/>
            </c:ext>
          </c:extLst>
        </c:ser>
        <c:dLbls>
          <c:showLegendKey val="0"/>
          <c:showVal val="0"/>
          <c:showCatName val="0"/>
          <c:showSerName val="0"/>
          <c:showPercent val="0"/>
          <c:showBubbleSize val="0"/>
        </c:dLbls>
        <c:gapWidth val="150"/>
        <c:axId val="-1354963824"/>
        <c:axId val="-1354976880"/>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DA2D-45B5-9C5F-0EA60CD47893}"/>
            </c:ext>
          </c:extLst>
        </c:ser>
        <c:dLbls>
          <c:showLegendKey val="0"/>
          <c:showVal val="0"/>
          <c:showCatName val="0"/>
          <c:showSerName val="0"/>
          <c:showPercent val="0"/>
          <c:showBubbleSize val="0"/>
        </c:dLbls>
        <c:marker val="1"/>
        <c:smooth val="0"/>
        <c:axId val="963579536"/>
        <c:axId val="963575216"/>
      </c:lineChart>
      <c:catAx>
        <c:axId val="-1354963824"/>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6880"/>
        <c:crosses val="autoZero"/>
        <c:auto val="1"/>
        <c:lblAlgn val="ctr"/>
        <c:lblOffset val="100"/>
        <c:noMultiLvlLbl val="0"/>
      </c:catAx>
      <c:valAx>
        <c:axId val="-1354976880"/>
        <c:scaling>
          <c:orientation val="minMax"/>
          <c:max val="1.05"/>
          <c:min val="0"/>
        </c:scaling>
        <c:delete val="1"/>
        <c:axPos val="l"/>
        <c:majorGridlines>
          <c:spPr>
            <a:ln>
              <a:noFill/>
            </a:ln>
          </c:spPr>
        </c:majorGridlines>
        <c:numFmt formatCode="#.000%" sourceLinked="0"/>
        <c:majorTickMark val="out"/>
        <c:minorTickMark val="none"/>
        <c:tickLblPos val="nextTo"/>
        <c:crossAx val="-1354963824"/>
        <c:crosses val="autoZero"/>
        <c:crossBetween val="between"/>
      </c:valAx>
      <c:valAx>
        <c:axId val="963575216"/>
        <c:scaling>
          <c:orientation val="minMax"/>
        </c:scaling>
        <c:delete val="0"/>
        <c:axPos val="r"/>
        <c:numFmt formatCode="ge\r\a\l" sourceLinked="1"/>
        <c:majorTickMark val="out"/>
        <c:minorTickMark val="none"/>
        <c:tickLblPos val="nextTo"/>
        <c:spPr>
          <a:ln>
            <a:noFill/>
          </a:ln>
        </c:spPr>
        <c:txPr>
          <a:bodyPr/>
          <a:lstStyle/>
          <a:p>
            <a:pPr>
              <a:defRPr>
                <a:solidFill>
                  <a:schemeClr val="bg1"/>
                </a:solidFill>
              </a:defRPr>
            </a:pPr>
            <a:endParaRPr lang="pt-BR"/>
          </a:p>
        </c:txPr>
        <c:crossAx val="963579536"/>
        <c:crosses val="max"/>
        <c:crossBetween val="between"/>
      </c:valAx>
      <c:catAx>
        <c:axId val="963579536"/>
        <c:scaling>
          <c:orientation val="minMax"/>
        </c:scaling>
        <c:delete val="1"/>
        <c:axPos val="b"/>
        <c:majorTickMark val="out"/>
        <c:minorTickMark val="none"/>
        <c:tickLblPos val="nextTo"/>
        <c:crossAx val="963575216"/>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93377914470579E-2"/>
          <c:y val="0.1889059679882584"/>
          <c:w val="0.93049171122653429"/>
          <c:h val="0.57640935626119782"/>
        </c:manualLayout>
      </c:layout>
      <c:barChart>
        <c:barDir val="col"/>
        <c:grouping val="clustered"/>
        <c:varyColors val="0"/>
        <c:ser>
          <c:idx val="0"/>
          <c:order val="0"/>
          <c:tx>
            <c:strRef>
              <c:f>'M2-Geral(prt1)'!$L$11</c:f>
              <c:strCache>
                <c:ptCount val="1"/>
                <c:pt idx="0">
                  <c:v>Cumprimento da meta acumulado 2</c:v>
                </c:pt>
              </c:strCache>
            </c:strRef>
          </c:tx>
          <c:spPr>
            <a:solidFill>
              <a:schemeClr val="accent2">
                <a:lumMod val="60000"/>
                <a:lumOff val="40000"/>
              </a:schemeClr>
            </a:solidFill>
          </c:spPr>
          <c:invertIfNegative val="0"/>
          <c:dLbls>
            <c:dLbl>
              <c:idx val="0"/>
              <c:layout>
                <c:manualLayout>
                  <c:x val="6.1902760492803852E-18"/>
                  <c:y val="1.45104028243320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73-4B0C-865C-706EF7956068}"/>
                </c:ext>
              </c:extLst>
            </c:dLbl>
            <c:dLbl>
              <c:idx val="1"/>
              <c:layout>
                <c:manualLayout>
                  <c:x val="0"/>
                  <c:y val="4.14460157215861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73-4B0C-865C-706EF7956068}"/>
                </c:ext>
              </c:extLst>
            </c:dLbl>
            <c:dLbl>
              <c:idx val="2"/>
              <c:layout>
                <c:manualLayout>
                  <c:x val="0"/>
                  <c:y val="5.96236868376334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73-4B0C-865C-706EF7956068}"/>
                </c:ext>
              </c:extLst>
            </c:dLbl>
            <c:dLbl>
              <c:idx val="3"/>
              <c:layout>
                <c:manualLayout>
                  <c:x val="-4.9522208394243082E-17"/>
                  <c:y val="1.98364373219090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73-4B0C-865C-706EF7956068}"/>
                </c:ext>
              </c:extLst>
            </c:dLbl>
            <c:dLbl>
              <c:idx val="4"/>
              <c:layout>
                <c:manualLayout>
                  <c:x val="-4.2071321311740904E-3"/>
                  <c:y val="2.071871053901636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73-4B0C-865C-706EF7956068}"/>
                </c:ext>
              </c:extLst>
            </c:dLbl>
            <c:dLbl>
              <c:idx val="5"/>
              <c:layout>
                <c:manualLayout>
                  <c:x val="-1.5058895595911623E-3"/>
                  <c:y val="8.78405627508148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6A-428E-AD55-7DB261F1AA55}"/>
                </c:ext>
              </c:extLst>
            </c:dLbl>
            <c:dLbl>
              <c:idx val="6"/>
              <c:layout>
                <c:manualLayout>
                  <c:x val="-1.4379167267492045E-3"/>
                  <c:y val="2.71992600005266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36-41F4-BC2A-9F7F0C7DF9BB}"/>
                </c:ext>
              </c:extLst>
            </c:dLbl>
            <c:dLbl>
              <c:idx val="7"/>
              <c:layout>
                <c:manualLayout>
                  <c:x val="-1.4397735407041061E-3"/>
                  <c:y val="1.872504285549110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23-43BB-951A-52F576594FCE}"/>
                </c:ext>
              </c:extLst>
            </c:dLbl>
            <c:dLbl>
              <c:idx val="8"/>
              <c:layout>
                <c:manualLayout>
                  <c:x val="-4.2071321311741398E-3"/>
                  <c:y val="2.29324923805179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C6-4D01-B231-F65F576F0919}"/>
                </c:ext>
              </c:extLst>
            </c:dLbl>
            <c:dLbl>
              <c:idx val="9"/>
              <c:layout>
                <c:manualLayout>
                  <c:x val="3.8965955835746444E-3"/>
                  <c:y val="1.14275702942673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80-42B4-8E6B-65128C0C1D7B}"/>
                </c:ext>
              </c:extLst>
            </c:dLbl>
            <c:dLbl>
              <c:idx val="10"/>
              <c:layout>
                <c:manualLayout>
                  <c:x val="-1.0839001688809338E-3"/>
                  <c:y val="1.9452983994129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1F-45BB-BBE6-01E7329181EE}"/>
                </c:ext>
              </c:extLst>
            </c:dLbl>
            <c:dLbl>
              <c:idx val="11"/>
              <c:layout>
                <c:manualLayout>
                  <c:x val="-1.5058895595911127E-3"/>
                  <c:y val="1.05876091685012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B-4705-896B-AFAC948AB465}"/>
                </c:ext>
              </c:extLst>
            </c:dLbl>
            <c:dLbl>
              <c:idx val="12"/>
              <c:layout>
                <c:manualLayout>
                  <c:x val="-4.2071321311742387E-3"/>
                  <c:y val="3.92609928796682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73-4B0C-865C-706EF7956068}"/>
                </c:ext>
              </c:extLst>
            </c:dLbl>
            <c:spPr>
              <a:noFill/>
              <a:ln>
                <a:noFill/>
              </a:ln>
              <a:effectLst/>
            </c:spPr>
            <c:txPr>
              <a:bodyPr rot="-5400000" vert="horz"/>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'M2-Geral(prt1)'!$B$12:$B$24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'M2-Geral(prt1)'!$L$12:$L$24</c:f>
              <c:numCache>
                <c:formatCode>0.00%</c:formatCode>
                <c:ptCount val="13"/>
                <c:pt idx="0">
                  <c:v>1.0381805719113664</c:v>
                </c:pt>
                <c:pt idx="1">
                  <c:v>1.0427485213122267</c:v>
                </c:pt>
                <c:pt idx="12">
                  <c:v>1.0638297872340425</c:v>
                </c:pt>
              </c:numCache>
            </c:numRef>
          </c:val>
          <c:extLst>
            <c:ext xmlns:c16="http://schemas.microsoft.com/office/drawing/2014/chart" uri="{C3380CC4-5D6E-409C-BE32-E72D297353CC}">
              <c16:uniqueId val="{00000000-EA14-42B8-A2D5-C900316C0137}"/>
            </c:ext>
          </c:extLst>
        </c:ser>
        <c:dLbls>
          <c:showLegendKey val="0"/>
          <c:showVal val="0"/>
          <c:showCatName val="0"/>
          <c:showSerName val="0"/>
          <c:showPercent val="0"/>
          <c:showBubbleSize val="0"/>
        </c:dLbls>
        <c:gapWidth val="150"/>
        <c:axId val="-1354964912"/>
        <c:axId val="-135496926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EA14-42B8-A2D5-C900316C0137}"/>
            </c:ext>
          </c:extLst>
        </c:ser>
        <c:dLbls>
          <c:showLegendKey val="0"/>
          <c:showVal val="0"/>
          <c:showCatName val="0"/>
          <c:showSerName val="0"/>
          <c:showPercent val="0"/>
          <c:showBubbleSize val="0"/>
        </c:dLbls>
        <c:marker val="1"/>
        <c:smooth val="0"/>
        <c:axId val="-1354964912"/>
        <c:axId val="-1354969264"/>
      </c:lineChart>
      <c:catAx>
        <c:axId val="-1354964912"/>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69264"/>
        <c:crosses val="autoZero"/>
        <c:auto val="1"/>
        <c:lblAlgn val="ctr"/>
        <c:lblOffset val="100"/>
        <c:noMultiLvlLbl val="0"/>
      </c:catAx>
      <c:valAx>
        <c:axId val="-1354969264"/>
        <c:scaling>
          <c:orientation val="minMax"/>
          <c:max val="1.05"/>
          <c:min val="0"/>
        </c:scaling>
        <c:delete val="1"/>
        <c:axPos val="l"/>
        <c:majorGridlines>
          <c:spPr>
            <a:ln>
              <a:noFill/>
            </a:ln>
          </c:spPr>
        </c:majorGridlines>
        <c:numFmt formatCode="#.000%" sourceLinked="0"/>
        <c:majorTickMark val="out"/>
        <c:minorTickMark val="none"/>
        <c:tickLblPos val="nextTo"/>
        <c:crossAx val="-1354964912"/>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36260590758143E-2"/>
          <c:y val="0.19047619047619047"/>
          <c:w val="0.90375233625517792"/>
          <c:h val="0.57483928145345464"/>
        </c:manualLayout>
      </c:layout>
      <c:barChart>
        <c:barDir val="col"/>
        <c:grouping val="clustered"/>
        <c:varyColors val="0"/>
        <c:ser>
          <c:idx val="0"/>
          <c:order val="0"/>
          <c:tx>
            <c:strRef>
              <c:f>'M2-1ºG(prt2)'!$L$11</c:f>
              <c:strCache>
                <c:ptCount val="1"/>
                <c:pt idx="0">
                  <c:v>Cumprimento da meta acumulado 2</c:v>
                </c:pt>
              </c:strCache>
            </c:strRef>
          </c:tx>
          <c:spPr>
            <a:solidFill>
              <a:schemeClr val="accent2">
                <a:lumMod val="60000"/>
                <a:lumOff val="40000"/>
              </a:schemeClr>
            </a:solidFill>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F-436C-83B0-5D5E8C62E5BB}"/>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F-436C-83B0-5D5E8C62E5BB}"/>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F-436C-83B0-5D5E8C62E5BB}"/>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F-436C-83B0-5D5E8C62E5BB}"/>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4F-436C-83B0-5D5E8C62E5BB}"/>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F-436C-83B0-5D5E8C62E5BB}"/>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4F-436C-83B0-5D5E8C62E5BB}"/>
                </c:ext>
              </c:extLst>
            </c:dLbl>
            <c:dLbl>
              <c:idx val="7"/>
              <c:layout>
                <c:manualLayout>
                  <c:x val="3.888717307020713E-3"/>
                  <c:y val="2.41565258888093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1D-4499-8871-F75F574C04AF}"/>
                </c:ext>
              </c:extLst>
            </c:dLbl>
            <c:dLbl>
              <c:idx val="8"/>
              <c:layout>
                <c:manualLayout>
                  <c:x val="6.5844984095952824E-3"/>
                  <c:y val="2.21665473633977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1D-4499-8871-F75F574C04AF}"/>
                </c:ext>
              </c:extLst>
            </c:dLbl>
            <c:dLbl>
              <c:idx val="9"/>
              <c:layout>
                <c:manualLayout>
                  <c:x val="-4.1986260007027005E-3"/>
                  <c:y val="1.16344547840610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4F-436C-83B0-5D5E8C62E5BB}"/>
                </c:ext>
              </c:extLst>
            </c:dLbl>
            <c:dLbl>
              <c:idx val="10"/>
              <c:layout>
                <c:manualLayout>
                  <c:x val="1.1929362044463406E-3"/>
                  <c:y val="8.470532092579292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4F-436C-83B0-5D5E8C62E5BB}"/>
                </c:ext>
              </c:extLst>
            </c:dLbl>
            <c:dLbl>
              <c:idx val="11"/>
              <c:layout>
                <c:manualLayout>
                  <c:x val="1.1929362044462417E-3"/>
                  <c:y val="1.83870198043425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4F-436C-83B0-5D5E8C62E5BB}"/>
                </c:ext>
              </c:extLst>
            </c:dLbl>
            <c:dLbl>
              <c:idx val="12"/>
              <c:layout>
                <c:manualLayout>
                  <c:x val="1.1929362044463406E-3"/>
                  <c:y val="1.4058015475338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4F-436C-83B0-5D5E8C62E5BB}"/>
                </c:ext>
              </c:extLst>
            </c:dLbl>
            <c:spPr>
              <a:noFill/>
              <a:ln>
                <a:noFill/>
              </a:ln>
              <a:effectLst/>
            </c:spPr>
            <c:txPr>
              <a:bodyPr rot="-5400000" vertOverflow="overflow" horzOverflow="overflow" vert="horz" wrap="square" anchor="ctr" anchorCtr="1">
                <a:spAutoFit/>
              </a:bodyPr>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'M2-1ºG(prt2)'!$B$12:$B$24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'M2-1ºG(prt2)'!$L$12:$L$24</c:f>
              <c:numCache>
                <c:formatCode>0.00%</c:formatCode>
                <c:ptCount val="13"/>
                <c:pt idx="0">
                  <c:v>0.10101010101010102</c:v>
                </c:pt>
                <c:pt idx="1">
                  <c:v>0.21265284423179159</c:v>
                </c:pt>
                <c:pt idx="12">
                  <c:v>0.21265284423179159</c:v>
                </c:pt>
              </c:numCache>
            </c:numRef>
          </c:val>
          <c:extLst>
            <c:ext xmlns:c16="http://schemas.microsoft.com/office/drawing/2014/chart" uri="{C3380CC4-5D6E-409C-BE32-E72D297353CC}">
              <c16:uniqueId val="{00000000-1E8D-4717-BBAF-0C7FC47BAA99}"/>
            </c:ext>
          </c:extLst>
        </c:ser>
        <c:dLbls>
          <c:showLegendKey val="0"/>
          <c:showVal val="0"/>
          <c:showCatName val="0"/>
          <c:showSerName val="0"/>
          <c:showPercent val="0"/>
          <c:showBubbleSize val="0"/>
        </c:dLbls>
        <c:gapWidth val="150"/>
        <c:axId val="-1354968720"/>
        <c:axId val="-1354965456"/>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1E8D-4717-BBAF-0C7FC47BAA99}"/>
            </c:ext>
          </c:extLst>
        </c:ser>
        <c:dLbls>
          <c:showLegendKey val="0"/>
          <c:showVal val="0"/>
          <c:showCatName val="0"/>
          <c:showSerName val="0"/>
          <c:showPercent val="0"/>
          <c:showBubbleSize val="0"/>
        </c:dLbls>
        <c:marker val="1"/>
        <c:smooth val="0"/>
        <c:axId val="-1354968720"/>
        <c:axId val="-1354965456"/>
      </c:lineChart>
      <c:catAx>
        <c:axId val="-1354968720"/>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65456"/>
        <c:crosses val="autoZero"/>
        <c:auto val="1"/>
        <c:lblAlgn val="ctr"/>
        <c:lblOffset val="100"/>
        <c:noMultiLvlLbl val="0"/>
      </c:catAx>
      <c:valAx>
        <c:axId val="-1354965456"/>
        <c:scaling>
          <c:orientation val="minMax"/>
          <c:max val="1.05"/>
          <c:min val="0"/>
        </c:scaling>
        <c:delete val="1"/>
        <c:axPos val="l"/>
        <c:majorGridlines>
          <c:spPr>
            <a:ln>
              <a:noFill/>
            </a:ln>
          </c:spPr>
        </c:majorGridlines>
        <c:numFmt formatCode="#.000%" sourceLinked="0"/>
        <c:majorTickMark val="out"/>
        <c:minorTickMark val="none"/>
        <c:tickLblPos val="nextTo"/>
        <c:crossAx val="-1354968720"/>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'M2-2ºG(prt2)'!$L$11</c:f>
              <c:strCache>
                <c:ptCount val="1"/>
                <c:pt idx="0">
                  <c:v>Cumprimento da meta acumulado 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'M2-2ºG(prt2)'!$B$12:$B$24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'M2-2ºG(prt2)'!$L$12:$L$24</c:f>
              <c:numCache>
                <c:formatCode>0.00%</c:formatCode>
                <c:ptCount val="13"/>
                <c:pt idx="0">
                  <c:v>5.6116722783389444E-2</c:v>
                </c:pt>
                <c:pt idx="1">
                  <c:v>5.6116722783389444E-2</c:v>
                </c:pt>
                <c:pt idx="12">
                  <c:v>5.6116722783389444E-2</c:v>
                </c:pt>
              </c:numCache>
            </c:numRef>
          </c:val>
          <c:extLst>
            <c:ext xmlns:c16="http://schemas.microsoft.com/office/drawing/2014/chart" uri="{C3380CC4-5D6E-409C-BE32-E72D297353CC}">
              <c16:uniqueId val="{00000000-DA2D-45B5-9C5F-0EA60CD47893}"/>
            </c:ext>
          </c:extLst>
        </c:ser>
        <c:dLbls>
          <c:showLegendKey val="0"/>
          <c:showVal val="0"/>
          <c:showCatName val="0"/>
          <c:showSerName val="0"/>
          <c:showPercent val="0"/>
          <c:showBubbleSize val="0"/>
        </c:dLbls>
        <c:gapWidth val="150"/>
        <c:axId val="-1354967632"/>
        <c:axId val="-1354975248"/>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DA2D-45B5-9C5F-0EA60CD47893}"/>
            </c:ext>
          </c:extLst>
        </c:ser>
        <c:dLbls>
          <c:showLegendKey val="0"/>
          <c:showVal val="0"/>
          <c:showCatName val="0"/>
          <c:showSerName val="0"/>
          <c:showPercent val="0"/>
          <c:showBubbleSize val="0"/>
        </c:dLbls>
        <c:marker val="1"/>
        <c:smooth val="0"/>
        <c:axId val="-1354967632"/>
        <c:axId val="-1354975248"/>
      </c:lineChart>
      <c:catAx>
        <c:axId val="-1354967632"/>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5248"/>
        <c:crosses val="autoZero"/>
        <c:auto val="1"/>
        <c:lblAlgn val="ctr"/>
        <c:lblOffset val="100"/>
        <c:noMultiLvlLbl val="0"/>
      </c:catAx>
      <c:valAx>
        <c:axId val="-1354975248"/>
        <c:scaling>
          <c:orientation val="minMax"/>
          <c:max val="1.05"/>
          <c:min val="0"/>
        </c:scaling>
        <c:delete val="1"/>
        <c:axPos val="l"/>
        <c:majorGridlines>
          <c:spPr>
            <a:ln>
              <a:noFill/>
            </a:ln>
          </c:spPr>
        </c:majorGridlines>
        <c:numFmt formatCode="#.000%" sourceLinked="0"/>
        <c:majorTickMark val="out"/>
        <c:minorTickMark val="none"/>
        <c:tickLblPos val="nextTo"/>
        <c:crossAx val="-1354967632"/>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93377914470579E-2"/>
          <c:y val="0.11688311688311688"/>
          <c:w val="0.93049171122653429"/>
          <c:h val="0.6484323550465283"/>
        </c:manualLayout>
      </c:layout>
      <c:barChart>
        <c:barDir val="col"/>
        <c:grouping val="clustered"/>
        <c:varyColors val="0"/>
        <c:ser>
          <c:idx val="0"/>
          <c:order val="0"/>
          <c:tx>
            <c:strRef>
              <c:f>'M2-Geral(prt2)'!$L$11</c:f>
              <c:strCache>
                <c:ptCount val="1"/>
                <c:pt idx="0">
                  <c:v>Cumprimento da meta acumulado 2</c:v>
                </c:pt>
              </c:strCache>
            </c:strRef>
          </c:tx>
          <c:spPr>
            <a:solidFill>
              <a:schemeClr val="accent2">
                <a:lumMod val="60000"/>
                <a:lumOff val="40000"/>
              </a:schemeClr>
            </a:solidFill>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73-4B0C-865C-706EF7956068}"/>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73-4B0C-865C-706EF7956068}"/>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73-4B0C-865C-706EF7956068}"/>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73-4B0C-865C-706EF7956068}"/>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73-4B0C-865C-706EF7956068}"/>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73-4B0C-865C-706EF7956068}"/>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73-4B0C-865C-706EF7956068}"/>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73-4B0C-865C-706EF7956068}"/>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73-4B0C-865C-706EF7956068}"/>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C73-4B0C-865C-706EF7956068}"/>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73-4B0C-865C-706EF7956068}"/>
                </c:ext>
              </c:extLst>
            </c:dLbl>
            <c:dLbl>
              <c:idx val="11"/>
              <c:layout>
                <c:manualLayout>
                  <c:x val="1.195353011991716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C73-4B0C-865C-706EF7956068}"/>
                </c:ext>
              </c:extLst>
            </c:dLbl>
            <c:dLbl>
              <c:idx val="12"/>
              <c:layout>
                <c:manualLayout>
                  <c:x val="-4.2071321311740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73-4B0C-865C-706EF7956068}"/>
                </c:ext>
              </c:extLst>
            </c:dLbl>
            <c:spPr>
              <a:noFill/>
              <a:ln>
                <a:noFill/>
              </a:ln>
              <a:effectLst/>
            </c:spPr>
            <c:txPr>
              <a:bodyPr rot="-5400000" vert="horz"/>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'M2-Geral(prt2)'!$B$12:$B$24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'M2-Geral(prt2)'!$L$12:$L$24</c:f>
              <c:numCache>
                <c:formatCode>0.00%</c:formatCode>
                <c:ptCount val="13"/>
                <c:pt idx="0">
                  <c:v>7.8947368421052627E-2</c:v>
                </c:pt>
                <c:pt idx="1">
                  <c:v>0.13513513513513514</c:v>
                </c:pt>
                <c:pt idx="12">
                  <c:v>0.13513513513513514</c:v>
                </c:pt>
              </c:numCache>
            </c:numRef>
          </c:val>
          <c:extLst>
            <c:ext xmlns:c16="http://schemas.microsoft.com/office/drawing/2014/chart" uri="{C3380CC4-5D6E-409C-BE32-E72D297353CC}">
              <c16:uniqueId val="{00000000-EA14-42B8-A2D5-C900316C0137}"/>
            </c:ext>
          </c:extLst>
        </c:ser>
        <c:dLbls>
          <c:showLegendKey val="0"/>
          <c:showVal val="0"/>
          <c:showCatName val="0"/>
          <c:showSerName val="0"/>
          <c:showPercent val="0"/>
          <c:showBubbleSize val="0"/>
        </c:dLbls>
        <c:gapWidth val="150"/>
        <c:axId val="-1354967088"/>
        <c:axId val="-135496654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EA14-42B8-A2D5-C900316C0137}"/>
            </c:ext>
          </c:extLst>
        </c:ser>
        <c:dLbls>
          <c:showLegendKey val="0"/>
          <c:showVal val="0"/>
          <c:showCatName val="0"/>
          <c:showSerName val="0"/>
          <c:showPercent val="0"/>
          <c:showBubbleSize val="0"/>
        </c:dLbls>
        <c:marker val="1"/>
        <c:smooth val="0"/>
        <c:axId val="-1354967088"/>
        <c:axId val="-1354966544"/>
      </c:lineChart>
      <c:catAx>
        <c:axId val="-135496708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66544"/>
        <c:crosses val="autoZero"/>
        <c:auto val="1"/>
        <c:lblAlgn val="ctr"/>
        <c:lblOffset val="100"/>
        <c:noMultiLvlLbl val="0"/>
      </c:catAx>
      <c:valAx>
        <c:axId val="-1354966544"/>
        <c:scaling>
          <c:orientation val="minMax"/>
          <c:max val="1.05"/>
          <c:min val="0"/>
        </c:scaling>
        <c:delete val="1"/>
        <c:axPos val="l"/>
        <c:majorGridlines>
          <c:spPr>
            <a:ln>
              <a:noFill/>
            </a:ln>
          </c:spPr>
        </c:majorGridlines>
        <c:numFmt formatCode="#.000%" sourceLinked="0"/>
        <c:majorTickMark val="out"/>
        <c:minorTickMark val="none"/>
        <c:tickLblPos val="nextTo"/>
        <c:crossAx val="-1354967088"/>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9.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11.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10.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2.wdp"/></Relationships>
</file>

<file path=xl/drawings/_rels/drawing1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1.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2.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3.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4.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emf"/><Relationship Id="rId1" Type="http://schemas.openxmlformats.org/officeDocument/2006/relationships/image" Target="../media/image2.png"/><Relationship Id="rId4" Type="http://schemas.microsoft.com/office/2007/relationships/hdphoto" Target="../media/hdphoto2.wdp"/></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emf"/><Relationship Id="rId1" Type="http://schemas.openxmlformats.org/officeDocument/2006/relationships/image" Target="../media/image2.png"/><Relationship Id="rId4" Type="http://schemas.microsoft.com/office/2007/relationships/hdphoto" Target="../media/hdphoto3.wdp"/></Relationships>
</file>

<file path=xl/drawings/_rels/drawing1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emf"/><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emf"/><Relationship Id="rId1" Type="http://schemas.openxmlformats.org/officeDocument/2006/relationships/image" Target="../media/image2.png"/><Relationship Id="rId4"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4.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5.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6.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7.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8.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11</xdr:col>
      <xdr:colOff>57150</xdr:colOff>
      <xdr:row>18</xdr:row>
      <xdr:rowOff>419100</xdr:rowOff>
    </xdr:from>
    <xdr:to>
      <xdr:col>11</xdr:col>
      <xdr:colOff>228600</xdr:colOff>
      <xdr:row>18</xdr:row>
      <xdr:rowOff>590550</xdr:rowOff>
    </xdr:to>
    <xdr:sp macro="" textlink="">
      <xdr:nvSpPr>
        <xdr:cNvPr id="4" name="Fluxograma: Conector 3">
          <a:extLst>
            <a:ext uri="{FF2B5EF4-FFF2-40B4-BE49-F238E27FC236}">
              <a16:creationId xmlns:a16="http://schemas.microsoft.com/office/drawing/2014/main" id="{00000000-0008-0000-0000-000004000000}"/>
            </a:ext>
          </a:extLst>
        </xdr:cNvPr>
        <xdr:cNvSpPr/>
      </xdr:nvSpPr>
      <xdr:spPr>
        <a:xfrm>
          <a:off x="6991350" y="4572000"/>
          <a:ext cx="171450" cy="17145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57150</xdr:colOff>
      <xdr:row>15</xdr:row>
      <xdr:rowOff>276225</xdr:rowOff>
    </xdr:from>
    <xdr:to>
      <xdr:col>11</xdr:col>
      <xdr:colOff>228601</xdr:colOff>
      <xdr:row>15</xdr:row>
      <xdr:rowOff>447675</xdr:rowOff>
    </xdr:to>
    <xdr:sp macro="" textlink="">
      <xdr:nvSpPr>
        <xdr:cNvPr id="7" name="Fluxograma: Conector 6">
          <a:extLst>
            <a:ext uri="{FF2B5EF4-FFF2-40B4-BE49-F238E27FC236}">
              <a16:creationId xmlns:a16="http://schemas.microsoft.com/office/drawing/2014/main" id="{00000000-0008-0000-0000-000007000000}"/>
            </a:ext>
          </a:extLst>
        </xdr:cNvPr>
        <xdr:cNvSpPr/>
      </xdr:nvSpPr>
      <xdr:spPr>
        <a:xfrm flipH="1">
          <a:off x="6867525" y="4171950"/>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47625</xdr:colOff>
      <xdr:row>1</xdr:row>
      <xdr:rowOff>28576</xdr:rowOff>
    </xdr:from>
    <xdr:to>
      <xdr:col>2</xdr:col>
      <xdr:colOff>1244600</xdr:colOff>
      <xdr:row>3</xdr:row>
      <xdr:rowOff>124919</xdr:rowOff>
    </xdr:to>
    <xdr:pic>
      <xdr:nvPicPr>
        <xdr:cNvPr id="10" name="Imagem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28601"/>
          <a:ext cx="1485900" cy="544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66675</xdr:colOff>
      <xdr:row>7</xdr:row>
      <xdr:rowOff>257175</xdr:rowOff>
    </xdr:from>
    <xdr:to>
      <xdr:col>11</xdr:col>
      <xdr:colOff>238126</xdr:colOff>
      <xdr:row>7</xdr:row>
      <xdr:rowOff>428625</xdr:rowOff>
    </xdr:to>
    <xdr:sp macro="" textlink="">
      <xdr:nvSpPr>
        <xdr:cNvPr id="11" name="Fluxograma: Conector 10">
          <a:extLst>
            <a:ext uri="{FF2B5EF4-FFF2-40B4-BE49-F238E27FC236}">
              <a16:creationId xmlns:a16="http://schemas.microsoft.com/office/drawing/2014/main" id="{00000000-0008-0000-0000-00000B000000}"/>
            </a:ext>
          </a:extLst>
        </xdr:cNvPr>
        <xdr:cNvSpPr/>
      </xdr:nvSpPr>
      <xdr:spPr>
        <a:xfrm flipH="1">
          <a:off x="6753225" y="1381125"/>
          <a:ext cx="171451" cy="17145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39052</xdr:colOff>
      <xdr:row>38</xdr:row>
      <xdr:rowOff>36195</xdr:rowOff>
    </xdr:from>
    <xdr:to>
      <xdr:col>1</xdr:col>
      <xdr:colOff>157852</xdr:colOff>
      <xdr:row>38</xdr:row>
      <xdr:rowOff>154995</xdr:rowOff>
    </xdr:to>
    <xdr:sp macro="" textlink="">
      <xdr:nvSpPr>
        <xdr:cNvPr id="13" name="Fluxograma: Conector 12">
          <a:extLst>
            <a:ext uri="{FF2B5EF4-FFF2-40B4-BE49-F238E27FC236}">
              <a16:creationId xmlns:a16="http://schemas.microsoft.com/office/drawing/2014/main" id="{00000000-0008-0000-0000-00000D000000}"/>
            </a:ext>
          </a:extLst>
        </xdr:cNvPr>
        <xdr:cNvSpPr/>
      </xdr:nvSpPr>
      <xdr:spPr>
        <a:xfrm>
          <a:off x="162877" y="9961245"/>
          <a:ext cx="118800" cy="1188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39052</xdr:colOff>
      <xdr:row>37</xdr:row>
      <xdr:rowOff>45720</xdr:rowOff>
    </xdr:from>
    <xdr:to>
      <xdr:col>1</xdr:col>
      <xdr:colOff>157852</xdr:colOff>
      <xdr:row>37</xdr:row>
      <xdr:rowOff>164520</xdr:rowOff>
    </xdr:to>
    <xdr:sp macro="" textlink="">
      <xdr:nvSpPr>
        <xdr:cNvPr id="17" name="Fluxograma: Conector 16">
          <a:extLst>
            <a:ext uri="{FF2B5EF4-FFF2-40B4-BE49-F238E27FC236}">
              <a16:creationId xmlns:a16="http://schemas.microsoft.com/office/drawing/2014/main" id="{00000000-0008-0000-0000-000011000000}"/>
            </a:ext>
          </a:extLst>
        </xdr:cNvPr>
        <xdr:cNvSpPr/>
      </xdr:nvSpPr>
      <xdr:spPr>
        <a:xfrm>
          <a:off x="162877" y="9780270"/>
          <a:ext cx="118800" cy="1188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48577</xdr:colOff>
      <xdr:row>39</xdr:row>
      <xdr:rowOff>55245</xdr:rowOff>
    </xdr:from>
    <xdr:to>
      <xdr:col>1</xdr:col>
      <xdr:colOff>167377</xdr:colOff>
      <xdr:row>39</xdr:row>
      <xdr:rowOff>174045</xdr:rowOff>
    </xdr:to>
    <xdr:sp macro="" textlink="">
      <xdr:nvSpPr>
        <xdr:cNvPr id="18" name="Fluxograma: Conector 17">
          <a:extLst>
            <a:ext uri="{FF2B5EF4-FFF2-40B4-BE49-F238E27FC236}">
              <a16:creationId xmlns:a16="http://schemas.microsoft.com/office/drawing/2014/main" id="{00000000-0008-0000-0000-000012000000}"/>
            </a:ext>
          </a:extLst>
        </xdr:cNvPr>
        <xdr:cNvSpPr/>
      </xdr:nvSpPr>
      <xdr:spPr>
        <a:xfrm>
          <a:off x="48577" y="10551795"/>
          <a:ext cx="118800" cy="1188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76200</xdr:colOff>
      <xdr:row>11</xdr:row>
      <xdr:rowOff>85725</xdr:rowOff>
    </xdr:from>
    <xdr:to>
      <xdr:col>11</xdr:col>
      <xdr:colOff>247651</xdr:colOff>
      <xdr:row>12</xdr:row>
      <xdr:rowOff>85725</xdr:rowOff>
    </xdr:to>
    <xdr:sp macro="" textlink="">
      <xdr:nvSpPr>
        <xdr:cNvPr id="20" name="Fluxograma: Conector 19">
          <a:extLst>
            <a:ext uri="{FF2B5EF4-FFF2-40B4-BE49-F238E27FC236}">
              <a16:creationId xmlns:a16="http://schemas.microsoft.com/office/drawing/2014/main" id="{00000000-0008-0000-0000-000014000000}"/>
            </a:ext>
          </a:extLst>
        </xdr:cNvPr>
        <xdr:cNvSpPr/>
      </xdr:nvSpPr>
      <xdr:spPr>
        <a:xfrm flipH="1">
          <a:off x="6886575" y="3419475"/>
          <a:ext cx="171451" cy="17145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104774</xdr:colOff>
      <xdr:row>10</xdr:row>
      <xdr:rowOff>266700</xdr:rowOff>
    </xdr:from>
    <xdr:to>
      <xdr:col>11</xdr:col>
      <xdr:colOff>209548</xdr:colOff>
      <xdr:row>10</xdr:row>
      <xdr:rowOff>371100</xdr:rowOff>
    </xdr:to>
    <xdr:sp macro="" textlink="">
      <xdr:nvSpPr>
        <xdr:cNvPr id="14" name="Fluxograma: Conector 13">
          <a:extLst>
            <a:ext uri="{FF2B5EF4-FFF2-40B4-BE49-F238E27FC236}">
              <a16:creationId xmlns:a16="http://schemas.microsoft.com/office/drawing/2014/main" id="{00000000-0008-0000-0000-00000E000000}"/>
            </a:ext>
          </a:extLst>
        </xdr:cNvPr>
        <xdr:cNvSpPr/>
      </xdr:nvSpPr>
      <xdr:spPr>
        <a:xfrm flipH="1">
          <a:off x="6791324" y="2362200"/>
          <a:ext cx="104774" cy="1044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104775</xdr:colOff>
      <xdr:row>12</xdr:row>
      <xdr:rowOff>304800</xdr:rowOff>
    </xdr:from>
    <xdr:to>
      <xdr:col>11</xdr:col>
      <xdr:colOff>209549</xdr:colOff>
      <xdr:row>12</xdr:row>
      <xdr:rowOff>409200</xdr:rowOff>
    </xdr:to>
    <xdr:sp macro="" textlink="">
      <xdr:nvSpPr>
        <xdr:cNvPr id="2" name="Fluxograma: Conector 1">
          <a:extLst>
            <a:ext uri="{FF2B5EF4-FFF2-40B4-BE49-F238E27FC236}">
              <a16:creationId xmlns:a16="http://schemas.microsoft.com/office/drawing/2014/main" id="{E685402F-4AA6-4043-803F-96BAD8DDD4C4}"/>
            </a:ext>
          </a:extLst>
        </xdr:cNvPr>
        <xdr:cNvSpPr/>
      </xdr:nvSpPr>
      <xdr:spPr>
        <a:xfrm flipH="1">
          <a:off x="6591300" y="3324225"/>
          <a:ext cx="104774" cy="10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542925</xdr:colOff>
      <xdr:row>4</xdr:row>
      <xdr:rowOff>0</xdr:rowOff>
    </xdr:to>
    <xdr:sp macro="" textlink="">
      <xdr:nvSpPr>
        <xdr:cNvPr id="2" name="Retângulo de cantos arredondados 1">
          <a:extLst>
            <a:ext uri="{FF2B5EF4-FFF2-40B4-BE49-F238E27FC236}">
              <a16:creationId xmlns:a16="http://schemas.microsoft.com/office/drawing/2014/main" id="{00000000-0008-0000-0900-000002000000}"/>
            </a:ext>
          </a:extLst>
        </xdr:cNvPr>
        <xdr:cNvSpPr/>
      </xdr:nvSpPr>
      <xdr:spPr>
        <a:xfrm>
          <a:off x="0" y="590550"/>
          <a:ext cx="625792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14</xdr:col>
      <xdr:colOff>121920</xdr:colOff>
      <xdr:row>2</xdr:row>
      <xdr:rowOff>53340</xdr:rowOff>
    </xdr:from>
    <xdr:to>
      <xdr:col>16</xdr:col>
      <xdr:colOff>558800</xdr:colOff>
      <xdr:row>4</xdr:row>
      <xdr:rowOff>26035</xdr:rowOff>
    </xdr:to>
    <xdr:pic>
      <xdr:nvPicPr>
        <xdr:cNvPr id="3" name="Imagem 2" descr="Image result for metas pn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55920" y="443865"/>
          <a:ext cx="82105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150495</xdr:colOff>
      <xdr:row>28</xdr:row>
      <xdr:rowOff>148590</xdr:rowOff>
    </xdr:from>
    <xdr:to>
      <xdr:col>14</xdr:col>
      <xdr:colOff>146685</xdr:colOff>
      <xdr:row>44</xdr:row>
      <xdr:rowOff>186690</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85724</xdr:colOff>
      <xdr:row>27</xdr:row>
      <xdr:rowOff>152400</xdr:rowOff>
    </xdr:from>
    <xdr:to>
      <xdr:col>14</xdr:col>
      <xdr:colOff>198119</xdr:colOff>
      <xdr:row>45</xdr:row>
      <xdr:rowOff>11430</xdr:rowOff>
    </xdr:to>
    <xdr:sp macro="" textlink="">
      <xdr:nvSpPr>
        <xdr:cNvPr id="5" name="Retângulo de cantos arredondados 4">
          <a:extLst>
            <a:ext uri="{FF2B5EF4-FFF2-40B4-BE49-F238E27FC236}">
              <a16:creationId xmlns:a16="http://schemas.microsoft.com/office/drawing/2014/main" id="{00000000-0008-0000-0900-000005000000}"/>
            </a:ext>
          </a:extLst>
        </xdr:cNvPr>
        <xdr:cNvSpPr/>
      </xdr:nvSpPr>
      <xdr:spPr>
        <a:xfrm>
          <a:off x="714374" y="5038725"/>
          <a:ext cx="481774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6" name="Imagem 5" descr="Image result for figuras processos antigos">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7" name="Imagem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9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9" name="Fluxograma: Conector 8">
          <a:extLst>
            <a:ext uri="{FF2B5EF4-FFF2-40B4-BE49-F238E27FC236}">
              <a16:creationId xmlns:a16="http://schemas.microsoft.com/office/drawing/2014/main" id="{00000000-0008-0000-0900-000009000000}"/>
            </a:ext>
          </a:extLst>
        </xdr:cNvPr>
        <xdr:cNvSpPr/>
      </xdr:nvSpPr>
      <xdr:spPr>
        <a:xfrm>
          <a:off x="49015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0" name="Fluxograma: Conector 9">
          <a:extLst>
            <a:ext uri="{FF2B5EF4-FFF2-40B4-BE49-F238E27FC236}">
              <a16:creationId xmlns:a16="http://schemas.microsoft.com/office/drawing/2014/main" id="{00000000-0008-0000-0900-00000A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38100</xdr:colOff>
      <xdr:row>30</xdr:row>
      <xdr:rowOff>161925</xdr:rowOff>
    </xdr:from>
    <xdr:to>
      <xdr:col>2</xdr:col>
      <xdr:colOff>270075</xdr:colOff>
      <xdr:row>31</xdr:row>
      <xdr:rowOff>124950</xdr:rowOff>
    </xdr:to>
    <xdr:sp macro="" textlink="">
      <xdr:nvSpPr>
        <xdr:cNvPr id="11" name="Texto Explicativo 2 (Sem Bordas) 10">
          <a:extLst>
            <a:ext uri="{FF2B5EF4-FFF2-40B4-BE49-F238E27FC236}">
              <a16:creationId xmlns:a16="http://schemas.microsoft.com/office/drawing/2014/main" id="{00000000-0008-0000-0900-00000B000000}"/>
            </a:ext>
          </a:extLst>
        </xdr:cNvPr>
        <xdr:cNvSpPr/>
      </xdr:nvSpPr>
      <xdr:spPr>
        <a:xfrm>
          <a:off x="666750" y="55340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A00-000002000000}"/>
            </a:ext>
          </a:extLst>
        </xdr:cNvPr>
        <xdr:cNvSpPr/>
      </xdr:nvSpPr>
      <xdr:spPr>
        <a:xfrm>
          <a:off x="0" y="590550"/>
          <a:ext cx="591883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15</xdr:col>
      <xdr:colOff>167640</xdr:colOff>
      <xdr:row>2</xdr:row>
      <xdr:rowOff>53340</xdr:rowOff>
    </xdr:from>
    <xdr:to>
      <xdr:col>17</xdr:col>
      <xdr:colOff>590550</xdr:colOff>
      <xdr:row>4</xdr:row>
      <xdr:rowOff>26035</xdr:rowOff>
    </xdr:to>
    <xdr:pic>
      <xdr:nvPicPr>
        <xdr:cNvPr id="4" name="Imagem 3" descr="Image result for metas pn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182879</xdr:colOff>
      <xdr:row>28</xdr:row>
      <xdr:rowOff>66675</xdr:rowOff>
    </xdr:from>
    <xdr:to>
      <xdr:col>16</xdr:col>
      <xdr:colOff>57150</xdr:colOff>
      <xdr:row>45</xdr:row>
      <xdr:rowOff>142875</xdr:rowOff>
    </xdr:to>
    <xdr:graphicFrame macro="">
      <xdr:nvGraphicFramePr>
        <xdr:cNvPr id="5" name="Gráfico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607693</xdr:colOff>
      <xdr:row>27</xdr:row>
      <xdr:rowOff>60961</xdr:rowOff>
    </xdr:from>
    <xdr:to>
      <xdr:col>16</xdr:col>
      <xdr:colOff>171450</xdr:colOff>
      <xdr:row>46</xdr:row>
      <xdr:rowOff>49861</xdr:rowOff>
    </xdr:to>
    <xdr:sp macro="" textlink="">
      <xdr:nvSpPr>
        <xdr:cNvPr id="6" name="Retângulo de cantos arredondados 5">
          <a:extLst>
            <a:ext uri="{FF2B5EF4-FFF2-40B4-BE49-F238E27FC236}">
              <a16:creationId xmlns:a16="http://schemas.microsoft.com/office/drawing/2014/main" id="{00000000-0008-0000-0A00-000006000000}"/>
            </a:ext>
          </a:extLst>
        </xdr:cNvPr>
        <xdr:cNvSpPr/>
      </xdr:nvSpPr>
      <xdr:spPr>
        <a:xfrm>
          <a:off x="607693" y="4966336"/>
          <a:ext cx="5107307" cy="345600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1043940</xdr:colOff>
      <xdr:row>25</xdr:row>
      <xdr:rowOff>64770</xdr:rowOff>
    </xdr:from>
    <xdr:to>
      <xdr:col>10</xdr:col>
      <xdr:colOff>15240</xdr:colOff>
      <xdr:row>25</xdr:row>
      <xdr:rowOff>140970</xdr:rowOff>
    </xdr:to>
    <xdr:sp macro="" textlink="">
      <xdr:nvSpPr>
        <xdr:cNvPr id="8" name="Fluxograma: Conector 7">
          <a:extLst>
            <a:ext uri="{FF2B5EF4-FFF2-40B4-BE49-F238E27FC236}">
              <a16:creationId xmlns:a16="http://schemas.microsoft.com/office/drawing/2014/main" id="{00000000-0008-0000-0A00-000008000000}"/>
            </a:ext>
          </a:extLst>
        </xdr:cNvPr>
        <xdr:cNvSpPr/>
      </xdr:nvSpPr>
      <xdr:spPr>
        <a:xfrm>
          <a:off x="3796665" y="464629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60960</xdr:colOff>
      <xdr:row>5</xdr:row>
      <xdr:rowOff>63832</xdr:rowOff>
    </xdr:from>
    <xdr:to>
      <xdr:col>1</xdr:col>
      <xdr:colOff>179705</xdr:colOff>
      <xdr:row>8</xdr:row>
      <xdr:rowOff>121385</xdr:rowOff>
    </xdr:to>
    <xdr:pic>
      <xdr:nvPicPr>
        <xdr:cNvPr id="10" name="Imagem 9" descr="Image result for conciliação">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flipH="1">
          <a:off x="60960" y="1111582"/>
          <a:ext cx="750570" cy="613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19</xdr:row>
      <xdr:rowOff>0</xdr:rowOff>
    </xdr:from>
    <xdr:to>
      <xdr:col>18</xdr:col>
      <xdr:colOff>304800</xdr:colOff>
      <xdr:row>20</xdr:row>
      <xdr:rowOff>141605</xdr:rowOff>
    </xdr:to>
    <xdr:sp macro="" textlink="">
      <xdr:nvSpPr>
        <xdr:cNvPr id="11" name="AutoShape 1" descr="https://sigest.jt.jus.br/BSC/images/amarelo.png">
          <a:extLst>
            <a:ext uri="{FF2B5EF4-FFF2-40B4-BE49-F238E27FC236}">
              <a16:creationId xmlns:a16="http://schemas.microsoft.com/office/drawing/2014/main" id="{00000000-0008-0000-0A00-00000B000000}"/>
            </a:ext>
          </a:extLst>
        </xdr:cNvPr>
        <xdr:cNvSpPr>
          <a:spLocks noChangeAspect="1" noChangeArrowheads="1"/>
        </xdr:cNvSpPr>
      </xdr:nvSpPr>
      <xdr:spPr bwMode="auto">
        <a:xfrm>
          <a:off x="5934075" y="3438525"/>
          <a:ext cx="304800" cy="306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882013</xdr:colOff>
      <xdr:row>25</xdr:row>
      <xdr:rowOff>57150</xdr:rowOff>
    </xdr:from>
    <xdr:to>
      <xdr:col>6</xdr:col>
      <xdr:colOff>62263</xdr:colOff>
      <xdr:row>25</xdr:row>
      <xdr:rowOff>146098</xdr:rowOff>
    </xdr:to>
    <xdr:sp macro="" textlink="">
      <xdr:nvSpPr>
        <xdr:cNvPr id="18" name="Fluxograma: Conector 17">
          <a:extLst>
            <a:ext uri="{FF2B5EF4-FFF2-40B4-BE49-F238E27FC236}">
              <a16:creationId xmlns:a16="http://schemas.microsoft.com/office/drawing/2014/main" id="{00000000-0008-0000-0A00-000012000000}"/>
            </a:ext>
          </a:extLst>
        </xdr:cNvPr>
        <xdr:cNvSpPr/>
      </xdr:nvSpPr>
      <xdr:spPr>
        <a:xfrm>
          <a:off x="2301238" y="4638675"/>
          <a:ext cx="75600" cy="88948"/>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15240</xdr:colOff>
      <xdr:row>28</xdr:row>
      <xdr:rowOff>74295</xdr:rowOff>
    </xdr:from>
    <xdr:to>
      <xdr:col>9</xdr:col>
      <xdr:colOff>15240</xdr:colOff>
      <xdr:row>28</xdr:row>
      <xdr:rowOff>150495</xdr:rowOff>
    </xdr:to>
    <xdr:sp macro="" textlink="">
      <xdr:nvSpPr>
        <xdr:cNvPr id="20" name="Fluxograma: Conector 19">
          <a:extLst>
            <a:ext uri="{FF2B5EF4-FFF2-40B4-BE49-F238E27FC236}">
              <a16:creationId xmlns:a16="http://schemas.microsoft.com/office/drawing/2014/main" id="{00000000-0008-0000-0A00-000014000000}"/>
            </a:ext>
          </a:extLst>
        </xdr:cNvPr>
        <xdr:cNvSpPr/>
      </xdr:nvSpPr>
      <xdr:spPr>
        <a:xfrm>
          <a:off x="2644140" y="514159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22" name="Imagem 21">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739140</xdr:colOff>
      <xdr:row>25</xdr:row>
      <xdr:rowOff>55245</xdr:rowOff>
    </xdr:from>
    <xdr:to>
      <xdr:col>13</xdr:col>
      <xdr:colOff>24765</xdr:colOff>
      <xdr:row>25</xdr:row>
      <xdr:rowOff>131445</xdr:rowOff>
    </xdr:to>
    <xdr:sp macro="" textlink="">
      <xdr:nvSpPr>
        <xdr:cNvPr id="28" name="Fluxograma: Conector 27">
          <a:extLst>
            <a:ext uri="{FF2B5EF4-FFF2-40B4-BE49-F238E27FC236}">
              <a16:creationId xmlns:a16="http://schemas.microsoft.com/office/drawing/2014/main" id="{00000000-0008-0000-0A00-00001C000000}"/>
            </a:ext>
          </a:extLst>
        </xdr:cNvPr>
        <xdr:cNvSpPr/>
      </xdr:nvSpPr>
      <xdr:spPr>
        <a:xfrm>
          <a:off x="4882515" y="4636770"/>
          <a:ext cx="85725"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95250</xdr:colOff>
      <xdr:row>29</xdr:row>
      <xdr:rowOff>47625</xdr:rowOff>
    </xdr:from>
    <xdr:to>
      <xdr:col>2</xdr:col>
      <xdr:colOff>327225</xdr:colOff>
      <xdr:row>30</xdr:row>
      <xdr:rowOff>10650</xdr:rowOff>
    </xdr:to>
    <xdr:sp macro="" textlink="">
      <xdr:nvSpPr>
        <xdr:cNvPr id="13" name="Texto Explicativo 2 (Sem Bordas) 12">
          <a:extLst>
            <a:ext uri="{FF2B5EF4-FFF2-40B4-BE49-F238E27FC236}">
              <a16:creationId xmlns:a16="http://schemas.microsoft.com/office/drawing/2014/main" id="{00000000-0008-0000-0A00-00000D000000}"/>
            </a:ext>
          </a:extLst>
        </xdr:cNvPr>
        <xdr:cNvSpPr/>
      </xdr:nvSpPr>
      <xdr:spPr>
        <a:xfrm>
          <a:off x="723900" y="527685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B00-000002000000}"/>
            </a:ext>
          </a:extLst>
        </xdr:cNvPr>
        <xdr:cNvSpPr/>
      </xdr:nvSpPr>
      <xdr:spPr>
        <a:xfrm>
          <a:off x="0" y="590550"/>
          <a:ext cx="591883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15</xdr:col>
      <xdr:colOff>167640</xdr:colOff>
      <xdr:row>2</xdr:row>
      <xdr:rowOff>53340</xdr:rowOff>
    </xdr:from>
    <xdr:to>
      <xdr:col>17</xdr:col>
      <xdr:colOff>590550</xdr:colOff>
      <xdr:row>4</xdr:row>
      <xdr:rowOff>26035</xdr:rowOff>
    </xdr:to>
    <xdr:pic>
      <xdr:nvPicPr>
        <xdr:cNvPr id="4" name="Imagem 3" descr="Image result for metas pn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41910</xdr:colOff>
      <xdr:row>27</xdr:row>
      <xdr:rowOff>32385</xdr:rowOff>
    </xdr:from>
    <xdr:to>
      <xdr:col>16</xdr:col>
      <xdr:colOff>104775</xdr:colOff>
      <xdr:row>43</xdr:row>
      <xdr:rowOff>104775</xdr:rowOff>
    </xdr:to>
    <xdr:graphicFrame macro="">
      <xdr:nvGraphicFramePr>
        <xdr:cNvPr id="5" name="Gráfico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89535</xdr:colOff>
      <xdr:row>27</xdr:row>
      <xdr:rowOff>13335</xdr:rowOff>
    </xdr:from>
    <xdr:to>
      <xdr:col>17</xdr:col>
      <xdr:colOff>38100</xdr:colOff>
      <xdr:row>44</xdr:row>
      <xdr:rowOff>34290</xdr:rowOff>
    </xdr:to>
    <xdr:sp macro="" textlink="">
      <xdr:nvSpPr>
        <xdr:cNvPr id="6" name="Retângulo de cantos arredondados 5">
          <a:extLst>
            <a:ext uri="{FF2B5EF4-FFF2-40B4-BE49-F238E27FC236}">
              <a16:creationId xmlns:a16="http://schemas.microsoft.com/office/drawing/2014/main" id="{00000000-0008-0000-0B00-000006000000}"/>
            </a:ext>
          </a:extLst>
        </xdr:cNvPr>
        <xdr:cNvSpPr/>
      </xdr:nvSpPr>
      <xdr:spPr>
        <a:xfrm>
          <a:off x="718185" y="4975860"/>
          <a:ext cx="462534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3810</xdr:colOff>
      <xdr:row>26</xdr:row>
      <xdr:rowOff>45720</xdr:rowOff>
    </xdr:from>
    <xdr:to>
      <xdr:col>7</xdr:col>
      <xdr:colOff>3810</xdr:colOff>
      <xdr:row>26</xdr:row>
      <xdr:rowOff>121920</xdr:rowOff>
    </xdr:to>
    <xdr:sp macro="" textlink="">
      <xdr:nvSpPr>
        <xdr:cNvPr id="16" name="Fluxograma: Conector 15">
          <a:extLst>
            <a:ext uri="{FF2B5EF4-FFF2-40B4-BE49-F238E27FC236}">
              <a16:creationId xmlns:a16="http://schemas.microsoft.com/office/drawing/2014/main" id="{00000000-0008-0000-0B00-000010000000}"/>
            </a:ext>
          </a:extLst>
        </xdr:cNvPr>
        <xdr:cNvSpPr/>
      </xdr:nvSpPr>
      <xdr:spPr>
        <a:xfrm>
          <a:off x="2308860"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1905</xdr:colOff>
      <xdr:row>26</xdr:row>
      <xdr:rowOff>45720</xdr:rowOff>
    </xdr:from>
    <xdr:to>
      <xdr:col>7</xdr:col>
      <xdr:colOff>1905</xdr:colOff>
      <xdr:row>26</xdr:row>
      <xdr:rowOff>121920</xdr:rowOff>
    </xdr:to>
    <xdr:sp macro="" textlink="">
      <xdr:nvSpPr>
        <xdr:cNvPr id="18" name="Fluxograma: Conector 17">
          <a:extLst>
            <a:ext uri="{FF2B5EF4-FFF2-40B4-BE49-F238E27FC236}">
              <a16:creationId xmlns:a16="http://schemas.microsoft.com/office/drawing/2014/main" id="{00000000-0008-0000-0B00-000012000000}"/>
            </a:ext>
          </a:extLst>
        </xdr:cNvPr>
        <xdr:cNvSpPr/>
      </xdr:nvSpPr>
      <xdr:spPr>
        <a:xfrm>
          <a:off x="2306955"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112395</xdr:colOff>
      <xdr:row>26</xdr:row>
      <xdr:rowOff>45720</xdr:rowOff>
    </xdr:from>
    <xdr:to>
      <xdr:col>6</xdr:col>
      <xdr:colOff>112395</xdr:colOff>
      <xdr:row>26</xdr:row>
      <xdr:rowOff>121920</xdr:rowOff>
    </xdr:to>
    <xdr:sp macro="" textlink="">
      <xdr:nvSpPr>
        <xdr:cNvPr id="20" name="Fluxograma: Conector 19">
          <a:extLst>
            <a:ext uri="{FF2B5EF4-FFF2-40B4-BE49-F238E27FC236}">
              <a16:creationId xmlns:a16="http://schemas.microsoft.com/office/drawing/2014/main" id="{00000000-0008-0000-0B00-000014000000}"/>
            </a:ext>
          </a:extLst>
        </xdr:cNvPr>
        <xdr:cNvSpPr/>
      </xdr:nvSpPr>
      <xdr:spPr>
        <a:xfrm>
          <a:off x="2303145"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110490</xdr:colOff>
      <xdr:row>27</xdr:row>
      <xdr:rowOff>45720</xdr:rowOff>
    </xdr:from>
    <xdr:to>
      <xdr:col>6</xdr:col>
      <xdr:colOff>110490</xdr:colOff>
      <xdr:row>27</xdr:row>
      <xdr:rowOff>121920</xdr:rowOff>
    </xdr:to>
    <xdr:sp macro="" textlink="">
      <xdr:nvSpPr>
        <xdr:cNvPr id="23" name="Fluxograma: Conector 22">
          <a:extLst>
            <a:ext uri="{FF2B5EF4-FFF2-40B4-BE49-F238E27FC236}">
              <a16:creationId xmlns:a16="http://schemas.microsoft.com/office/drawing/2014/main" id="{00000000-0008-0000-0B00-000017000000}"/>
            </a:ext>
          </a:extLst>
        </xdr:cNvPr>
        <xdr:cNvSpPr/>
      </xdr:nvSpPr>
      <xdr:spPr>
        <a:xfrm>
          <a:off x="2301240" y="477964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25" name="Imagem 24">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4</xdr:row>
      <xdr:rowOff>57149</xdr:rowOff>
    </xdr:from>
    <xdr:to>
      <xdr:col>1</xdr:col>
      <xdr:colOff>173475</xdr:colOff>
      <xdr:row>8</xdr:row>
      <xdr:rowOff>152399</xdr:rowOff>
    </xdr:to>
    <xdr:grpSp>
      <xdr:nvGrpSpPr>
        <xdr:cNvPr id="26" name="Grupo 6">
          <a:extLst>
            <a:ext uri="{FF2B5EF4-FFF2-40B4-BE49-F238E27FC236}">
              <a16:creationId xmlns:a16="http://schemas.microsoft.com/office/drawing/2014/main" id="{00000000-0008-0000-0B00-00001A000000}"/>
            </a:ext>
          </a:extLst>
        </xdr:cNvPr>
        <xdr:cNvGrpSpPr/>
      </xdr:nvGrpSpPr>
      <xdr:grpSpPr>
        <a:xfrm>
          <a:off x="82550" y="923924"/>
          <a:ext cx="748150" cy="857250"/>
          <a:chOff x="4640580" y="6536055"/>
          <a:chExt cx="1684020" cy="1114425"/>
        </a:xfrm>
      </xdr:grpSpPr>
      <xdr:pic>
        <xdr:nvPicPr>
          <xdr:cNvPr id="27" name="Imagem 26" descr="Image result for prazo médio">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Imagem 27" descr="Image result for tempo duração processo">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948690</xdr:colOff>
      <xdr:row>25</xdr:row>
      <xdr:rowOff>55245</xdr:rowOff>
    </xdr:from>
    <xdr:to>
      <xdr:col>10</xdr:col>
      <xdr:colOff>72390</xdr:colOff>
      <xdr:row>25</xdr:row>
      <xdr:rowOff>131445</xdr:rowOff>
    </xdr:to>
    <xdr:sp macro="" textlink="">
      <xdr:nvSpPr>
        <xdr:cNvPr id="29" name="Fluxograma: Conector 28">
          <a:extLst>
            <a:ext uri="{FF2B5EF4-FFF2-40B4-BE49-F238E27FC236}">
              <a16:creationId xmlns:a16="http://schemas.microsoft.com/office/drawing/2014/main" id="{00000000-0008-0000-0B00-00001D000000}"/>
            </a:ext>
          </a:extLst>
        </xdr:cNvPr>
        <xdr:cNvSpPr/>
      </xdr:nvSpPr>
      <xdr:spPr>
        <a:xfrm>
          <a:off x="35775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30" name="Fluxograma: Conector 29">
          <a:extLst>
            <a:ext uri="{FF2B5EF4-FFF2-40B4-BE49-F238E27FC236}">
              <a16:creationId xmlns:a16="http://schemas.microsoft.com/office/drawing/2014/main" id="{00000000-0008-0000-0B00-00001E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43815</xdr:colOff>
      <xdr:row>25</xdr:row>
      <xdr:rowOff>55245</xdr:rowOff>
    </xdr:from>
    <xdr:to>
      <xdr:col>13</xdr:col>
      <xdr:colOff>120015</xdr:colOff>
      <xdr:row>25</xdr:row>
      <xdr:rowOff>131445</xdr:rowOff>
    </xdr:to>
    <xdr:sp macro="" textlink="">
      <xdr:nvSpPr>
        <xdr:cNvPr id="31" name="Fluxograma: Conector 30">
          <a:extLst>
            <a:ext uri="{FF2B5EF4-FFF2-40B4-BE49-F238E27FC236}">
              <a16:creationId xmlns:a16="http://schemas.microsoft.com/office/drawing/2014/main" id="{00000000-0008-0000-0B00-00001F000000}"/>
            </a:ext>
          </a:extLst>
        </xdr:cNvPr>
        <xdr:cNvSpPr/>
      </xdr:nvSpPr>
      <xdr:spPr>
        <a:xfrm>
          <a:off x="454914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171450</xdr:colOff>
      <xdr:row>29</xdr:row>
      <xdr:rowOff>76200</xdr:rowOff>
    </xdr:from>
    <xdr:to>
      <xdr:col>2</xdr:col>
      <xdr:colOff>403425</xdr:colOff>
      <xdr:row>30</xdr:row>
      <xdr:rowOff>39225</xdr:rowOff>
    </xdr:to>
    <xdr:sp macro="" textlink="">
      <xdr:nvSpPr>
        <xdr:cNvPr id="17" name="Texto Explicativo 2 (Sem Bordas) 16">
          <a:extLst>
            <a:ext uri="{FF2B5EF4-FFF2-40B4-BE49-F238E27FC236}">
              <a16:creationId xmlns:a16="http://schemas.microsoft.com/office/drawing/2014/main" id="{00000000-0008-0000-0B00-000011000000}"/>
            </a:ext>
          </a:extLst>
        </xdr:cNvPr>
        <xdr:cNvSpPr/>
      </xdr:nvSpPr>
      <xdr:spPr>
        <a:xfrm>
          <a:off x="800100" y="53625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C00-000002000000}"/>
            </a:ext>
          </a:extLst>
        </xdr:cNvPr>
        <xdr:cNvSpPr/>
      </xdr:nvSpPr>
      <xdr:spPr>
        <a:xfrm>
          <a:off x="0" y="590550"/>
          <a:ext cx="593788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15</xdr:col>
      <xdr:colOff>167640</xdr:colOff>
      <xdr:row>2</xdr:row>
      <xdr:rowOff>53340</xdr:rowOff>
    </xdr:from>
    <xdr:to>
      <xdr:col>17</xdr:col>
      <xdr:colOff>590550</xdr:colOff>
      <xdr:row>4</xdr:row>
      <xdr:rowOff>26035</xdr:rowOff>
    </xdr:to>
    <xdr:pic>
      <xdr:nvPicPr>
        <xdr:cNvPr id="3" name="Imagem 2" descr="Image result for metas pn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190499</xdr:colOff>
      <xdr:row>27</xdr:row>
      <xdr:rowOff>104776</xdr:rowOff>
    </xdr:from>
    <xdr:to>
      <xdr:col>17</xdr:col>
      <xdr:colOff>38099</xdr:colOff>
      <xdr:row>44</xdr:row>
      <xdr:rowOff>41910</xdr:rowOff>
    </xdr:to>
    <xdr:graphicFrame macro="">
      <xdr:nvGraphicFramePr>
        <xdr:cNvPr id="4" name="Gráfico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80010</xdr:colOff>
      <xdr:row>27</xdr:row>
      <xdr:rowOff>32385</xdr:rowOff>
    </xdr:from>
    <xdr:to>
      <xdr:col>17</xdr:col>
      <xdr:colOff>123825</xdr:colOff>
      <xdr:row>44</xdr:row>
      <xdr:rowOff>53340</xdr:rowOff>
    </xdr:to>
    <xdr:sp macro="" textlink="">
      <xdr:nvSpPr>
        <xdr:cNvPr id="5" name="Retângulo de cantos arredondados 5">
          <a:extLst>
            <a:ext uri="{FF2B5EF4-FFF2-40B4-BE49-F238E27FC236}">
              <a16:creationId xmlns:a16="http://schemas.microsoft.com/office/drawing/2014/main" id="{00000000-0008-0000-0C00-000005000000}"/>
            </a:ext>
          </a:extLst>
        </xdr:cNvPr>
        <xdr:cNvSpPr/>
      </xdr:nvSpPr>
      <xdr:spPr>
        <a:xfrm>
          <a:off x="708660" y="4994910"/>
          <a:ext cx="472059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110490</xdr:colOff>
      <xdr:row>27</xdr:row>
      <xdr:rowOff>45720</xdr:rowOff>
    </xdr:from>
    <xdr:to>
      <xdr:col>6</xdr:col>
      <xdr:colOff>110490</xdr:colOff>
      <xdr:row>27</xdr:row>
      <xdr:rowOff>121920</xdr:rowOff>
    </xdr:to>
    <xdr:sp macro="" textlink="">
      <xdr:nvSpPr>
        <xdr:cNvPr id="18" name="Fluxograma: Conector 17">
          <a:extLst>
            <a:ext uri="{FF2B5EF4-FFF2-40B4-BE49-F238E27FC236}">
              <a16:creationId xmlns:a16="http://schemas.microsoft.com/office/drawing/2014/main" id="{00000000-0008-0000-0C00-000012000000}"/>
            </a:ext>
          </a:extLst>
        </xdr:cNvPr>
        <xdr:cNvSpPr/>
      </xdr:nvSpPr>
      <xdr:spPr>
        <a:xfrm>
          <a:off x="2301240" y="493204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20" name="Imagem 19">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4</xdr:row>
      <xdr:rowOff>38100</xdr:rowOff>
    </xdr:from>
    <xdr:to>
      <xdr:col>1</xdr:col>
      <xdr:colOff>135375</xdr:colOff>
      <xdr:row>8</xdr:row>
      <xdr:rowOff>143475</xdr:rowOff>
    </xdr:to>
    <xdr:grpSp>
      <xdr:nvGrpSpPr>
        <xdr:cNvPr id="21" name="Grupo 6">
          <a:extLst>
            <a:ext uri="{FF2B5EF4-FFF2-40B4-BE49-F238E27FC236}">
              <a16:creationId xmlns:a16="http://schemas.microsoft.com/office/drawing/2014/main" id="{00000000-0008-0000-0C00-000015000000}"/>
            </a:ext>
          </a:extLst>
        </xdr:cNvPr>
        <xdr:cNvGrpSpPr/>
      </xdr:nvGrpSpPr>
      <xdr:grpSpPr>
        <a:xfrm>
          <a:off x="44450" y="904875"/>
          <a:ext cx="748150" cy="864200"/>
          <a:chOff x="4640580" y="6536055"/>
          <a:chExt cx="1684020" cy="1114425"/>
        </a:xfrm>
      </xdr:grpSpPr>
      <xdr:pic>
        <xdr:nvPicPr>
          <xdr:cNvPr id="22" name="Imagem 21" descr="Image result for prazo médio">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Imagem 22" descr="Image result for tempo duração processo">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34290</xdr:colOff>
      <xdr:row>25</xdr:row>
      <xdr:rowOff>55245</xdr:rowOff>
    </xdr:from>
    <xdr:to>
      <xdr:col>10</xdr:col>
      <xdr:colOff>110490</xdr:colOff>
      <xdr:row>25</xdr:row>
      <xdr:rowOff>131445</xdr:rowOff>
    </xdr:to>
    <xdr:sp macro="" textlink="">
      <xdr:nvSpPr>
        <xdr:cNvPr id="27" name="Fluxograma: Conector 26">
          <a:extLst>
            <a:ext uri="{FF2B5EF4-FFF2-40B4-BE49-F238E27FC236}">
              <a16:creationId xmlns:a16="http://schemas.microsoft.com/office/drawing/2014/main" id="{00000000-0008-0000-0C00-00001B000000}"/>
            </a:ext>
          </a:extLst>
        </xdr:cNvPr>
        <xdr:cNvSpPr/>
      </xdr:nvSpPr>
      <xdr:spPr>
        <a:xfrm>
          <a:off x="36156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28" name="Fluxograma: Conector 27">
          <a:extLst>
            <a:ext uri="{FF2B5EF4-FFF2-40B4-BE49-F238E27FC236}">
              <a16:creationId xmlns:a16="http://schemas.microsoft.com/office/drawing/2014/main" id="{00000000-0008-0000-0C00-00001C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91440</xdr:colOff>
      <xdr:row>25</xdr:row>
      <xdr:rowOff>55245</xdr:rowOff>
    </xdr:from>
    <xdr:to>
      <xdr:col>13</xdr:col>
      <xdr:colOff>167640</xdr:colOff>
      <xdr:row>25</xdr:row>
      <xdr:rowOff>131445</xdr:rowOff>
    </xdr:to>
    <xdr:sp macro="" textlink="">
      <xdr:nvSpPr>
        <xdr:cNvPr id="29" name="Fluxograma: Conector 28">
          <a:extLst>
            <a:ext uri="{FF2B5EF4-FFF2-40B4-BE49-F238E27FC236}">
              <a16:creationId xmlns:a16="http://schemas.microsoft.com/office/drawing/2014/main" id="{00000000-0008-0000-0C00-00001D000000}"/>
            </a:ext>
          </a:extLst>
        </xdr:cNvPr>
        <xdr:cNvSpPr/>
      </xdr:nvSpPr>
      <xdr:spPr>
        <a:xfrm>
          <a:off x="4596765"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161925</xdr:colOff>
      <xdr:row>29</xdr:row>
      <xdr:rowOff>95250</xdr:rowOff>
    </xdr:from>
    <xdr:to>
      <xdr:col>2</xdr:col>
      <xdr:colOff>393900</xdr:colOff>
      <xdr:row>30</xdr:row>
      <xdr:rowOff>58275</xdr:rowOff>
    </xdr:to>
    <xdr:sp macro="" textlink="">
      <xdr:nvSpPr>
        <xdr:cNvPr id="14" name="Texto Explicativo 2 (Sem Bordas) 13">
          <a:extLst>
            <a:ext uri="{FF2B5EF4-FFF2-40B4-BE49-F238E27FC236}">
              <a16:creationId xmlns:a16="http://schemas.microsoft.com/office/drawing/2014/main" id="{00000000-0008-0000-0C00-00000E000000}"/>
            </a:ext>
          </a:extLst>
        </xdr:cNvPr>
        <xdr:cNvSpPr/>
      </xdr:nvSpPr>
      <xdr:spPr>
        <a:xfrm>
          <a:off x="790575" y="53816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D00-000002000000}"/>
            </a:ext>
          </a:extLst>
        </xdr:cNvPr>
        <xdr:cNvSpPr/>
      </xdr:nvSpPr>
      <xdr:spPr>
        <a:xfrm>
          <a:off x="0" y="590550"/>
          <a:ext cx="593788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15</xdr:col>
      <xdr:colOff>167640</xdr:colOff>
      <xdr:row>2</xdr:row>
      <xdr:rowOff>53340</xdr:rowOff>
    </xdr:from>
    <xdr:to>
      <xdr:col>17</xdr:col>
      <xdr:colOff>590550</xdr:colOff>
      <xdr:row>4</xdr:row>
      <xdr:rowOff>26035</xdr:rowOff>
    </xdr:to>
    <xdr:pic>
      <xdr:nvPicPr>
        <xdr:cNvPr id="3" name="Imagem 2" descr="Image result for metas pn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127635</xdr:colOff>
      <xdr:row>27</xdr:row>
      <xdr:rowOff>127635</xdr:rowOff>
    </xdr:from>
    <xdr:to>
      <xdr:col>17</xdr:col>
      <xdr:colOff>0</xdr:colOff>
      <xdr:row>43</xdr:row>
      <xdr:rowOff>165735</xdr:rowOff>
    </xdr:to>
    <xdr:graphicFrame macro="">
      <xdr:nvGraphicFramePr>
        <xdr:cNvPr id="4" name="Gráfico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32385</xdr:colOff>
      <xdr:row>26</xdr:row>
      <xdr:rowOff>156210</xdr:rowOff>
    </xdr:from>
    <xdr:to>
      <xdr:col>17</xdr:col>
      <xdr:colOff>114300</xdr:colOff>
      <xdr:row>44</xdr:row>
      <xdr:rowOff>15240</xdr:rowOff>
    </xdr:to>
    <xdr:sp macro="" textlink="">
      <xdr:nvSpPr>
        <xdr:cNvPr id="5" name="Retângulo de cantos arredondados 5">
          <a:extLst>
            <a:ext uri="{FF2B5EF4-FFF2-40B4-BE49-F238E27FC236}">
              <a16:creationId xmlns:a16="http://schemas.microsoft.com/office/drawing/2014/main" id="{00000000-0008-0000-0D00-000005000000}"/>
            </a:ext>
          </a:extLst>
        </xdr:cNvPr>
        <xdr:cNvSpPr/>
      </xdr:nvSpPr>
      <xdr:spPr>
        <a:xfrm>
          <a:off x="661035" y="4956810"/>
          <a:ext cx="475869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20" name="Imagem 19">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4</xdr:row>
      <xdr:rowOff>28575</xdr:rowOff>
    </xdr:from>
    <xdr:to>
      <xdr:col>1</xdr:col>
      <xdr:colOff>163950</xdr:colOff>
      <xdr:row>8</xdr:row>
      <xdr:rowOff>133950</xdr:rowOff>
    </xdr:to>
    <xdr:grpSp>
      <xdr:nvGrpSpPr>
        <xdr:cNvPr id="21" name="Grupo 6">
          <a:extLst>
            <a:ext uri="{FF2B5EF4-FFF2-40B4-BE49-F238E27FC236}">
              <a16:creationId xmlns:a16="http://schemas.microsoft.com/office/drawing/2014/main" id="{00000000-0008-0000-0D00-000015000000}"/>
            </a:ext>
          </a:extLst>
        </xdr:cNvPr>
        <xdr:cNvGrpSpPr/>
      </xdr:nvGrpSpPr>
      <xdr:grpSpPr>
        <a:xfrm>
          <a:off x="76200" y="892175"/>
          <a:ext cx="741800" cy="870550"/>
          <a:chOff x="4640580" y="6536055"/>
          <a:chExt cx="1684020" cy="1114425"/>
        </a:xfrm>
      </xdr:grpSpPr>
      <xdr:pic>
        <xdr:nvPicPr>
          <xdr:cNvPr id="22" name="Imagem 21" descr="Image result for prazo médio">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Imagem 22" descr="Image result for tempo duração processo">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3810</xdr:colOff>
      <xdr:row>26</xdr:row>
      <xdr:rowOff>45720</xdr:rowOff>
    </xdr:from>
    <xdr:to>
      <xdr:col>7</xdr:col>
      <xdr:colOff>3810</xdr:colOff>
      <xdr:row>26</xdr:row>
      <xdr:rowOff>121920</xdr:rowOff>
    </xdr:to>
    <xdr:sp macro="" textlink="">
      <xdr:nvSpPr>
        <xdr:cNvPr id="24" name="Fluxograma: Conector 23">
          <a:extLst>
            <a:ext uri="{FF2B5EF4-FFF2-40B4-BE49-F238E27FC236}">
              <a16:creationId xmlns:a16="http://schemas.microsoft.com/office/drawing/2014/main" id="{00000000-0008-0000-0D00-000018000000}"/>
            </a:ext>
          </a:extLst>
        </xdr:cNvPr>
        <xdr:cNvSpPr/>
      </xdr:nvSpPr>
      <xdr:spPr>
        <a:xfrm>
          <a:off x="2308860" y="47701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28" name="Fluxograma: Conector 27">
          <a:extLst>
            <a:ext uri="{FF2B5EF4-FFF2-40B4-BE49-F238E27FC236}">
              <a16:creationId xmlns:a16="http://schemas.microsoft.com/office/drawing/2014/main" id="{00000000-0008-0000-0D00-00001C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100965</xdr:colOff>
      <xdr:row>25</xdr:row>
      <xdr:rowOff>55245</xdr:rowOff>
    </xdr:from>
    <xdr:to>
      <xdr:col>14</xdr:col>
      <xdr:colOff>5715</xdr:colOff>
      <xdr:row>25</xdr:row>
      <xdr:rowOff>131445</xdr:rowOff>
    </xdr:to>
    <xdr:sp macro="" textlink="">
      <xdr:nvSpPr>
        <xdr:cNvPr id="29" name="Fluxograma: Conector 28">
          <a:extLst>
            <a:ext uri="{FF2B5EF4-FFF2-40B4-BE49-F238E27FC236}">
              <a16:creationId xmlns:a16="http://schemas.microsoft.com/office/drawing/2014/main" id="{00000000-0008-0000-0D00-00001D000000}"/>
            </a:ext>
          </a:extLst>
        </xdr:cNvPr>
        <xdr:cNvSpPr/>
      </xdr:nvSpPr>
      <xdr:spPr>
        <a:xfrm>
          <a:off x="460629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34290</xdr:colOff>
      <xdr:row>25</xdr:row>
      <xdr:rowOff>55245</xdr:rowOff>
    </xdr:from>
    <xdr:to>
      <xdr:col>10</xdr:col>
      <xdr:colOff>110490</xdr:colOff>
      <xdr:row>25</xdr:row>
      <xdr:rowOff>131445</xdr:rowOff>
    </xdr:to>
    <xdr:sp macro="" textlink="">
      <xdr:nvSpPr>
        <xdr:cNvPr id="30" name="Fluxograma: Conector 29">
          <a:extLst>
            <a:ext uri="{FF2B5EF4-FFF2-40B4-BE49-F238E27FC236}">
              <a16:creationId xmlns:a16="http://schemas.microsoft.com/office/drawing/2014/main" id="{00000000-0008-0000-0D00-00001E000000}"/>
            </a:ext>
          </a:extLst>
        </xdr:cNvPr>
        <xdr:cNvSpPr/>
      </xdr:nvSpPr>
      <xdr:spPr>
        <a:xfrm>
          <a:off x="36156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100965</xdr:colOff>
      <xdr:row>25</xdr:row>
      <xdr:rowOff>55245</xdr:rowOff>
    </xdr:from>
    <xdr:to>
      <xdr:col>14</xdr:col>
      <xdr:colOff>5715</xdr:colOff>
      <xdr:row>25</xdr:row>
      <xdr:rowOff>131445</xdr:rowOff>
    </xdr:to>
    <xdr:sp macro="" textlink="">
      <xdr:nvSpPr>
        <xdr:cNvPr id="32" name="Fluxograma: Conector 31">
          <a:extLst>
            <a:ext uri="{FF2B5EF4-FFF2-40B4-BE49-F238E27FC236}">
              <a16:creationId xmlns:a16="http://schemas.microsoft.com/office/drawing/2014/main" id="{00000000-0008-0000-0D00-000020000000}"/>
            </a:ext>
          </a:extLst>
        </xdr:cNvPr>
        <xdr:cNvSpPr/>
      </xdr:nvSpPr>
      <xdr:spPr>
        <a:xfrm>
          <a:off x="460629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190500</xdr:colOff>
      <xdr:row>28</xdr:row>
      <xdr:rowOff>19050</xdr:rowOff>
    </xdr:from>
    <xdr:to>
      <xdr:col>2</xdr:col>
      <xdr:colOff>422475</xdr:colOff>
      <xdr:row>29</xdr:row>
      <xdr:rowOff>1125</xdr:rowOff>
    </xdr:to>
    <xdr:sp macro="" textlink="">
      <xdr:nvSpPr>
        <xdr:cNvPr id="17" name="Texto Explicativo 2 (Sem Bordas) 16">
          <a:extLst>
            <a:ext uri="{FF2B5EF4-FFF2-40B4-BE49-F238E27FC236}">
              <a16:creationId xmlns:a16="http://schemas.microsoft.com/office/drawing/2014/main" id="{00000000-0008-0000-0D00-000011000000}"/>
            </a:ext>
          </a:extLst>
        </xdr:cNvPr>
        <xdr:cNvSpPr/>
      </xdr:nvSpPr>
      <xdr:spPr>
        <a:xfrm>
          <a:off x="819150" y="506730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pt-BR" sz="850">
            <a:solidFill>
              <a:sysClr val="windowText" lastClr="000000"/>
            </a:solidFill>
          </a:endParaRPr>
        </a:p>
      </xdr:txBody>
    </xdr:sp>
    <xdr:clientData/>
  </xdr:twoCellAnchor>
  <xdr:twoCellAnchor>
    <xdr:from>
      <xdr:col>1</xdr:col>
      <xdr:colOff>85725</xdr:colOff>
      <xdr:row>31</xdr:row>
      <xdr:rowOff>19050</xdr:rowOff>
    </xdr:from>
    <xdr:to>
      <xdr:col>2</xdr:col>
      <xdr:colOff>317700</xdr:colOff>
      <xdr:row>31</xdr:row>
      <xdr:rowOff>163050</xdr:rowOff>
    </xdr:to>
    <xdr:sp macro="" textlink="">
      <xdr:nvSpPr>
        <xdr:cNvPr id="16" name="Texto Explicativo 2 (Sem Bordas) 15">
          <a:extLst>
            <a:ext uri="{FF2B5EF4-FFF2-40B4-BE49-F238E27FC236}">
              <a16:creationId xmlns:a16="http://schemas.microsoft.com/office/drawing/2014/main" id="{00000000-0008-0000-0D00-000010000000}"/>
            </a:ext>
          </a:extLst>
        </xdr:cNvPr>
        <xdr:cNvSpPr/>
      </xdr:nvSpPr>
      <xdr:spPr>
        <a:xfrm>
          <a:off x="714375" y="56673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E382F329-B186-4A00-8350-D8401D87B4B0}"/>
            </a:ext>
          </a:extLst>
        </xdr:cNvPr>
        <xdr:cNvSpPr/>
      </xdr:nvSpPr>
      <xdr:spPr>
        <a:xfrm>
          <a:off x="0" y="584200"/>
          <a:ext cx="6188710" cy="279400"/>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15</xdr:col>
      <xdr:colOff>167640</xdr:colOff>
      <xdr:row>2</xdr:row>
      <xdr:rowOff>53340</xdr:rowOff>
    </xdr:from>
    <xdr:to>
      <xdr:col>17</xdr:col>
      <xdr:colOff>590550</xdr:colOff>
      <xdr:row>4</xdr:row>
      <xdr:rowOff>26035</xdr:rowOff>
    </xdr:to>
    <xdr:pic>
      <xdr:nvPicPr>
        <xdr:cNvPr id="3" name="Imagem 2" descr="Image result for metas png">
          <a:extLst>
            <a:ext uri="{FF2B5EF4-FFF2-40B4-BE49-F238E27FC236}">
              <a16:creationId xmlns:a16="http://schemas.microsoft.com/office/drawing/2014/main" id="{E24B0550-B8C7-4517-8410-7227AD50E71B}"/>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253990" y="440690"/>
          <a:ext cx="892810" cy="448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127635</xdr:colOff>
      <xdr:row>27</xdr:row>
      <xdr:rowOff>127635</xdr:rowOff>
    </xdr:from>
    <xdr:to>
      <xdr:col>17</xdr:col>
      <xdr:colOff>0</xdr:colOff>
      <xdr:row>43</xdr:row>
      <xdr:rowOff>165735</xdr:rowOff>
    </xdr:to>
    <xdr:graphicFrame macro="">
      <xdr:nvGraphicFramePr>
        <xdr:cNvPr id="4" name="Gráfico 3">
          <a:extLst>
            <a:ext uri="{FF2B5EF4-FFF2-40B4-BE49-F238E27FC236}">
              <a16:creationId xmlns:a16="http://schemas.microsoft.com/office/drawing/2014/main" id="{D14F86CF-AD97-4BCC-8E09-94BA340FE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32385</xdr:colOff>
      <xdr:row>26</xdr:row>
      <xdr:rowOff>156210</xdr:rowOff>
    </xdr:from>
    <xdr:to>
      <xdr:col>17</xdr:col>
      <xdr:colOff>114300</xdr:colOff>
      <xdr:row>44</xdr:row>
      <xdr:rowOff>15240</xdr:rowOff>
    </xdr:to>
    <xdr:sp macro="" textlink="">
      <xdr:nvSpPr>
        <xdr:cNvPr id="5" name="Retângulo de cantos arredondados 5">
          <a:extLst>
            <a:ext uri="{FF2B5EF4-FFF2-40B4-BE49-F238E27FC236}">
              <a16:creationId xmlns:a16="http://schemas.microsoft.com/office/drawing/2014/main" id="{3D64F49B-2AAD-497B-A52A-69967BD3AF7F}"/>
            </a:ext>
          </a:extLst>
        </xdr:cNvPr>
        <xdr:cNvSpPr/>
      </xdr:nvSpPr>
      <xdr:spPr>
        <a:xfrm>
          <a:off x="692785" y="5026660"/>
          <a:ext cx="4977765" cy="311658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6" name="Imagem 5">
          <a:extLst>
            <a:ext uri="{FF2B5EF4-FFF2-40B4-BE49-F238E27FC236}">
              <a16:creationId xmlns:a16="http://schemas.microsoft.com/office/drawing/2014/main" id="{9CBFAF83-1693-4F50-ADE4-AA36E44E02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124450" cy="418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4</xdr:row>
      <xdr:rowOff>28575</xdr:rowOff>
    </xdr:from>
    <xdr:to>
      <xdr:col>1</xdr:col>
      <xdr:colOff>163950</xdr:colOff>
      <xdr:row>8</xdr:row>
      <xdr:rowOff>133950</xdr:rowOff>
    </xdr:to>
    <xdr:grpSp>
      <xdr:nvGrpSpPr>
        <xdr:cNvPr id="7" name="Grupo 6">
          <a:extLst>
            <a:ext uri="{FF2B5EF4-FFF2-40B4-BE49-F238E27FC236}">
              <a16:creationId xmlns:a16="http://schemas.microsoft.com/office/drawing/2014/main" id="{30BD3EDF-FBF5-4294-9E6D-18388A3AB19E}"/>
            </a:ext>
          </a:extLst>
        </xdr:cNvPr>
        <xdr:cNvGrpSpPr/>
      </xdr:nvGrpSpPr>
      <xdr:grpSpPr>
        <a:xfrm>
          <a:off x="76200" y="892175"/>
          <a:ext cx="741800" cy="870550"/>
          <a:chOff x="4640580" y="6536055"/>
          <a:chExt cx="1684020" cy="1114425"/>
        </a:xfrm>
      </xdr:grpSpPr>
      <xdr:pic>
        <xdr:nvPicPr>
          <xdr:cNvPr id="8" name="Imagem 7" descr="Image result for prazo médio">
            <a:extLst>
              <a:ext uri="{FF2B5EF4-FFF2-40B4-BE49-F238E27FC236}">
                <a16:creationId xmlns:a16="http://schemas.microsoft.com/office/drawing/2014/main" id="{6D590926-0886-3FB1-286C-E8E2A1E53DA8}"/>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m 8" descr="Image result for tempo duração processo">
            <a:extLst>
              <a:ext uri="{FF2B5EF4-FFF2-40B4-BE49-F238E27FC236}">
                <a16:creationId xmlns:a16="http://schemas.microsoft.com/office/drawing/2014/main" id="{AF11FE3F-BFD3-CC5E-347F-9B60AB7F2C8F}"/>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3810</xdr:colOff>
      <xdr:row>26</xdr:row>
      <xdr:rowOff>45720</xdr:rowOff>
    </xdr:from>
    <xdr:to>
      <xdr:col>7</xdr:col>
      <xdr:colOff>3810</xdr:colOff>
      <xdr:row>26</xdr:row>
      <xdr:rowOff>121920</xdr:rowOff>
    </xdr:to>
    <xdr:sp macro="" textlink="">
      <xdr:nvSpPr>
        <xdr:cNvPr id="10" name="Fluxograma: Conector 9">
          <a:extLst>
            <a:ext uri="{FF2B5EF4-FFF2-40B4-BE49-F238E27FC236}">
              <a16:creationId xmlns:a16="http://schemas.microsoft.com/office/drawing/2014/main" id="{73FBBE4B-53F1-4404-8222-9805DF2F29DF}"/>
            </a:ext>
          </a:extLst>
        </xdr:cNvPr>
        <xdr:cNvSpPr/>
      </xdr:nvSpPr>
      <xdr:spPr>
        <a:xfrm>
          <a:off x="2416810" y="491617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190500</xdr:colOff>
      <xdr:row>28</xdr:row>
      <xdr:rowOff>19050</xdr:rowOff>
    </xdr:from>
    <xdr:to>
      <xdr:col>2</xdr:col>
      <xdr:colOff>422475</xdr:colOff>
      <xdr:row>29</xdr:row>
      <xdr:rowOff>1125</xdr:rowOff>
    </xdr:to>
    <xdr:sp macro="" textlink="">
      <xdr:nvSpPr>
        <xdr:cNvPr id="15" name="Texto Explicativo 2 (Sem Bordas) 16">
          <a:extLst>
            <a:ext uri="{FF2B5EF4-FFF2-40B4-BE49-F238E27FC236}">
              <a16:creationId xmlns:a16="http://schemas.microsoft.com/office/drawing/2014/main" id="{DBA30914-09F1-4FD2-92DC-E36AD7F63BAF}"/>
            </a:ext>
          </a:extLst>
        </xdr:cNvPr>
        <xdr:cNvSpPr/>
      </xdr:nvSpPr>
      <xdr:spPr>
        <a:xfrm>
          <a:off x="850900" y="5219700"/>
          <a:ext cx="441525" cy="147175"/>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pt-BR" sz="850">
            <a:solidFill>
              <a:sysClr val="windowText" lastClr="000000"/>
            </a:solidFill>
          </a:endParaRPr>
        </a:p>
      </xdr:txBody>
    </xdr:sp>
    <xdr:clientData/>
  </xdr:twoCellAnchor>
  <xdr:twoCellAnchor>
    <xdr:from>
      <xdr:col>1</xdr:col>
      <xdr:colOff>85725</xdr:colOff>
      <xdr:row>31</xdr:row>
      <xdr:rowOff>19050</xdr:rowOff>
    </xdr:from>
    <xdr:to>
      <xdr:col>2</xdr:col>
      <xdr:colOff>317700</xdr:colOff>
      <xdr:row>31</xdr:row>
      <xdr:rowOff>163050</xdr:rowOff>
    </xdr:to>
    <xdr:sp macro="" textlink="">
      <xdr:nvSpPr>
        <xdr:cNvPr id="16" name="Texto Explicativo 2 (Sem Bordas) 15">
          <a:extLst>
            <a:ext uri="{FF2B5EF4-FFF2-40B4-BE49-F238E27FC236}">
              <a16:creationId xmlns:a16="http://schemas.microsoft.com/office/drawing/2014/main" id="{936843BD-C55E-4A89-AD7C-CE6E777D2F63}"/>
            </a:ext>
          </a:extLst>
        </xdr:cNvPr>
        <xdr:cNvSpPr/>
      </xdr:nvSpPr>
      <xdr:spPr>
        <a:xfrm>
          <a:off x="746125" y="5753100"/>
          <a:ext cx="441525"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647700</xdr:colOff>
      <xdr:row>4</xdr:row>
      <xdr:rowOff>0</xdr:rowOff>
    </xdr:to>
    <xdr:sp macro="" textlink="">
      <xdr:nvSpPr>
        <xdr:cNvPr id="3" name="Retângulo de cantos arredondados 1">
          <a:extLst>
            <a:ext uri="{FF2B5EF4-FFF2-40B4-BE49-F238E27FC236}">
              <a16:creationId xmlns:a16="http://schemas.microsoft.com/office/drawing/2014/main" id="{C975B3E2-5DF3-4FA1-BE4A-C19E31949AE8}"/>
            </a:ext>
          </a:extLst>
        </xdr:cNvPr>
        <xdr:cNvSpPr/>
      </xdr:nvSpPr>
      <xdr:spPr>
        <a:xfrm>
          <a:off x="0" y="584200"/>
          <a:ext cx="6096000" cy="279400"/>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14</xdr:col>
      <xdr:colOff>106680</xdr:colOff>
      <xdr:row>2</xdr:row>
      <xdr:rowOff>62865</xdr:rowOff>
    </xdr:from>
    <xdr:to>
      <xdr:col>17</xdr:col>
      <xdr:colOff>196850</xdr:colOff>
      <xdr:row>4</xdr:row>
      <xdr:rowOff>26035</xdr:rowOff>
    </xdr:to>
    <xdr:pic>
      <xdr:nvPicPr>
        <xdr:cNvPr id="4" name="Imagem 3" descr="Image result for metas png">
          <a:extLst>
            <a:ext uri="{FF2B5EF4-FFF2-40B4-BE49-F238E27FC236}">
              <a16:creationId xmlns:a16="http://schemas.microsoft.com/office/drawing/2014/main" id="{0BF84D06-BCF3-4953-AF6D-56185953C538}"/>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313680" y="450215"/>
          <a:ext cx="877570"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5</xdr:col>
      <xdr:colOff>29075</xdr:colOff>
      <xdr:row>2</xdr:row>
      <xdr:rowOff>28043</xdr:rowOff>
    </xdr:to>
    <xdr:pic>
      <xdr:nvPicPr>
        <xdr:cNvPr id="5" name="Imagem 4">
          <a:extLst>
            <a:ext uri="{FF2B5EF4-FFF2-40B4-BE49-F238E27FC236}">
              <a16:creationId xmlns:a16="http://schemas.microsoft.com/office/drawing/2014/main" id="{D9D953CC-359E-4833-B80E-84262674AC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133975" cy="421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179070</xdr:colOff>
      <xdr:row>19</xdr:row>
      <xdr:rowOff>125731</xdr:rowOff>
    </xdr:from>
    <xdr:to>
      <xdr:col>15</xdr:col>
      <xdr:colOff>160020</xdr:colOff>
      <xdr:row>40</xdr:row>
      <xdr:rowOff>66675</xdr:rowOff>
    </xdr:to>
    <xdr:sp macro="" textlink="">
      <xdr:nvSpPr>
        <xdr:cNvPr id="7" name="Retângulo de cantos arredondados 5">
          <a:extLst>
            <a:ext uri="{FF2B5EF4-FFF2-40B4-BE49-F238E27FC236}">
              <a16:creationId xmlns:a16="http://schemas.microsoft.com/office/drawing/2014/main" id="{E5B50F94-2A70-4FF3-8335-9E40DB9FCA9D}"/>
            </a:ext>
          </a:extLst>
        </xdr:cNvPr>
        <xdr:cNvSpPr/>
      </xdr:nvSpPr>
      <xdr:spPr>
        <a:xfrm>
          <a:off x="179070" y="5066031"/>
          <a:ext cx="5378450" cy="3636644"/>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63500</xdr:colOff>
      <xdr:row>5</xdr:row>
      <xdr:rowOff>101600</xdr:rowOff>
    </xdr:from>
    <xdr:to>
      <xdr:col>2</xdr:col>
      <xdr:colOff>436245</xdr:colOff>
      <xdr:row>8</xdr:row>
      <xdr:rowOff>140103</xdr:rowOff>
    </xdr:to>
    <xdr:pic>
      <xdr:nvPicPr>
        <xdr:cNvPr id="11" name="Imagem 10" descr="Image result for conciliação">
          <a:extLst>
            <a:ext uri="{FF2B5EF4-FFF2-40B4-BE49-F238E27FC236}">
              <a16:creationId xmlns:a16="http://schemas.microsoft.com/office/drawing/2014/main" id="{139CDB79-9D8B-428E-8A8C-FD2672D884C5}"/>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flipH="1">
          <a:off x="63500" y="1149350"/>
          <a:ext cx="779145" cy="622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647700</xdr:colOff>
      <xdr:row>4</xdr:row>
      <xdr:rowOff>0</xdr:rowOff>
    </xdr:to>
    <xdr:sp macro="" textlink="">
      <xdr:nvSpPr>
        <xdr:cNvPr id="2" name="Retângulo de cantos arredondados 1">
          <a:extLst>
            <a:ext uri="{FF2B5EF4-FFF2-40B4-BE49-F238E27FC236}">
              <a16:creationId xmlns:a16="http://schemas.microsoft.com/office/drawing/2014/main" id="{00000000-0008-0000-0E00-000002000000}"/>
            </a:ext>
          </a:extLst>
        </xdr:cNvPr>
        <xdr:cNvSpPr/>
      </xdr:nvSpPr>
      <xdr:spPr>
        <a:xfrm>
          <a:off x="0" y="586740"/>
          <a:ext cx="5951220" cy="281940"/>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14</xdr:col>
      <xdr:colOff>106680</xdr:colOff>
      <xdr:row>2</xdr:row>
      <xdr:rowOff>62865</xdr:rowOff>
    </xdr:from>
    <xdr:to>
      <xdr:col>18</xdr:col>
      <xdr:colOff>95250</xdr:colOff>
      <xdr:row>4</xdr:row>
      <xdr:rowOff>26035</xdr:rowOff>
    </xdr:to>
    <xdr:pic>
      <xdr:nvPicPr>
        <xdr:cNvPr id="3" name="Imagem 2" descr="Image result for metas png">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878705" y="453390"/>
          <a:ext cx="83629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5</xdr:col>
      <xdr:colOff>29075</xdr:colOff>
      <xdr:row>2</xdr:row>
      <xdr:rowOff>28043</xdr:rowOff>
    </xdr:to>
    <xdr:pic>
      <xdr:nvPicPr>
        <xdr:cNvPr id="17" name="Imagem 16">
          <a:extLst>
            <a:ext uri="{FF2B5EF4-FFF2-40B4-BE49-F238E27FC236}">
              <a16:creationId xmlns:a16="http://schemas.microsoft.com/office/drawing/2014/main" id="{00000000-0008-0000-0E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97145" cy="42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5</xdr:row>
      <xdr:rowOff>38100</xdr:rowOff>
    </xdr:from>
    <xdr:to>
      <xdr:col>2</xdr:col>
      <xdr:colOff>419100</xdr:colOff>
      <xdr:row>8</xdr:row>
      <xdr:rowOff>85725</xdr:rowOff>
    </xdr:to>
    <xdr:pic>
      <xdr:nvPicPr>
        <xdr:cNvPr id="18" name="Imagem 17" descr="150922a">
          <a:extLst>
            <a:ext uri="{FF2B5EF4-FFF2-40B4-BE49-F238E27FC236}">
              <a16:creationId xmlns:a16="http://schemas.microsoft.com/office/drawing/2014/main" id="{00000000-0008-0000-0E00-000012000000}"/>
            </a:ext>
          </a:extLst>
        </xdr:cNvPr>
        <xdr:cNvPicPr/>
      </xdr:nvPicPr>
      <xdr:blipFill>
        <a:blip xmlns:r="http://schemas.openxmlformats.org/officeDocument/2006/relationships" r:embed="rId3" cstate="print">
          <a:duotone>
            <a:schemeClr val="accent3">
              <a:shade val="45000"/>
              <a:satMod val="135000"/>
            </a:schemeClr>
            <a:prstClr val="white"/>
          </a:duotone>
          <a:extLst>
            <a:ext uri="{BEBA8EAE-BF5A-486C-A8C5-ECC9F3942E4B}">
              <a14:imgProps xmlns:a14="http://schemas.microsoft.com/office/drawing/2010/main">
                <a14:imgLayer r:embed="rId4">
                  <a14:imgEffect>
                    <a14:colorTemperature colorTemp="5300"/>
                  </a14:imgEffect>
                  <a14:imgEffect>
                    <a14:saturation sat="66000"/>
                  </a14:imgEffect>
                </a14:imgLayer>
              </a14:imgProps>
            </a:ext>
            <a:ext uri="{28A0092B-C50C-407E-A947-70E740481C1C}">
              <a14:useLocalDpi xmlns:a14="http://schemas.microsoft.com/office/drawing/2010/main" val="0"/>
            </a:ext>
          </a:extLst>
        </a:blip>
        <a:srcRect/>
        <a:stretch>
          <a:fillRect/>
        </a:stretch>
      </xdr:blipFill>
      <xdr:spPr bwMode="auto">
        <a:xfrm>
          <a:off x="76200" y="1085850"/>
          <a:ext cx="733425" cy="619125"/>
        </a:xfrm>
        <a:prstGeom prst="rect">
          <a:avLst/>
        </a:prstGeom>
        <a:noFill/>
        <a:ln>
          <a:noFill/>
        </a:ln>
      </xdr:spPr>
    </xdr:pic>
    <xdr:clientData/>
  </xdr:twoCellAnchor>
  <xdr:twoCellAnchor>
    <xdr:from>
      <xdr:col>0</xdr:col>
      <xdr:colOff>179070</xdr:colOff>
      <xdr:row>18</xdr:row>
      <xdr:rowOff>125731</xdr:rowOff>
    </xdr:from>
    <xdr:to>
      <xdr:col>15</xdr:col>
      <xdr:colOff>160020</xdr:colOff>
      <xdr:row>39</xdr:row>
      <xdr:rowOff>66675</xdr:rowOff>
    </xdr:to>
    <xdr:sp macro="" textlink="">
      <xdr:nvSpPr>
        <xdr:cNvPr id="13" name="Retângulo de cantos arredondados 5">
          <a:extLst>
            <a:ext uri="{FF2B5EF4-FFF2-40B4-BE49-F238E27FC236}">
              <a16:creationId xmlns:a16="http://schemas.microsoft.com/office/drawing/2014/main" id="{00000000-0008-0000-0E00-00000D000000}"/>
            </a:ext>
          </a:extLst>
        </xdr:cNvPr>
        <xdr:cNvSpPr/>
      </xdr:nvSpPr>
      <xdr:spPr>
        <a:xfrm>
          <a:off x="179070" y="3992881"/>
          <a:ext cx="4781550" cy="3579494"/>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647700</xdr:colOff>
      <xdr:row>4</xdr:row>
      <xdr:rowOff>0</xdr:rowOff>
    </xdr:to>
    <xdr:sp macro="" textlink="">
      <xdr:nvSpPr>
        <xdr:cNvPr id="2" name="Retângulo de cantos arredondados 1">
          <a:extLst>
            <a:ext uri="{FF2B5EF4-FFF2-40B4-BE49-F238E27FC236}">
              <a16:creationId xmlns:a16="http://schemas.microsoft.com/office/drawing/2014/main" id="{00000000-0008-0000-0F00-000002000000}"/>
            </a:ext>
          </a:extLst>
        </xdr:cNvPr>
        <xdr:cNvSpPr/>
      </xdr:nvSpPr>
      <xdr:spPr>
        <a:xfrm>
          <a:off x="0" y="590550"/>
          <a:ext cx="643890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15</xdr:col>
      <xdr:colOff>20955</xdr:colOff>
      <xdr:row>2</xdr:row>
      <xdr:rowOff>62865</xdr:rowOff>
    </xdr:from>
    <xdr:to>
      <xdr:col>18</xdr:col>
      <xdr:colOff>10795</xdr:colOff>
      <xdr:row>4</xdr:row>
      <xdr:rowOff>25400</xdr:rowOff>
    </xdr:to>
    <xdr:pic>
      <xdr:nvPicPr>
        <xdr:cNvPr id="3" name="Imagem 2" descr="Image result for metas png">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45455" y="453390"/>
          <a:ext cx="843915"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203065</xdr:colOff>
      <xdr:row>2</xdr:row>
      <xdr:rowOff>29313</xdr:rowOff>
    </xdr:to>
    <xdr:pic>
      <xdr:nvPicPr>
        <xdr:cNvPr id="5" name="Imagem 4">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85715" cy="42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238125</xdr:rowOff>
    </xdr:from>
    <xdr:to>
      <xdr:col>1</xdr:col>
      <xdr:colOff>171450</xdr:colOff>
      <xdr:row>6</xdr:row>
      <xdr:rowOff>228600</xdr:rowOff>
    </xdr:to>
    <xdr:pic>
      <xdr:nvPicPr>
        <xdr:cNvPr id="12" name="Imagem 11" descr="https://www.tst.jus.br/documents/2237892/26642440/Logo+Programa+de+Combate+ao+Trabalho+Infantil.png/7c56dcf1-b2c2-ff7b-ab4e-c9c335951842?t=1598040186272&amp;imagePreview=1">
          <a:extLst>
            <a:ext uri="{FF2B5EF4-FFF2-40B4-BE49-F238E27FC236}">
              <a16:creationId xmlns:a16="http://schemas.microsoft.com/office/drawing/2014/main" id="{00000000-0008-0000-0F00-00000C000000}"/>
            </a:ext>
          </a:extLst>
        </xdr:cNvPr>
        <xdr:cNvPicPr>
          <a:picLocks noChangeAspect="1" noChangeArrowheads="1"/>
        </xdr:cNvPicPr>
      </xdr:nvPicPr>
      <xdr:blipFill rotWithShape="1">
        <a:blip xmlns:r="http://schemas.openxmlformats.org/officeDocument/2006/relationships" r:embed="rId3">
          <a:duotone>
            <a:schemeClr val="bg2">
              <a:shade val="45000"/>
              <a:satMod val="135000"/>
            </a:schemeClr>
            <a:prstClr val="white"/>
          </a:duotone>
          <a:extLst>
            <a:ext uri="{28A0092B-C50C-407E-A947-70E740481C1C}">
              <a14:useLocalDpi xmlns:a14="http://schemas.microsoft.com/office/drawing/2010/main" val="0"/>
            </a:ext>
          </a:extLst>
        </a:blip>
        <a:srcRect l="1" t="-8450" r="19999"/>
        <a:stretch/>
      </xdr:blipFill>
      <xdr:spPr bwMode="auto">
        <a:xfrm>
          <a:off x="0" y="828675"/>
          <a:ext cx="8572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647700</xdr:colOff>
      <xdr:row>4</xdr:row>
      <xdr:rowOff>0</xdr:rowOff>
    </xdr:to>
    <xdr:sp macro="" textlink="">
      <xdr:nvSpPr>
        <xdr:cNvPr id="2" name="Retângulo de cantos arredondados 1">
          <a:extLst>
            <a:ext uri="{FF2B5EF4-FFF2-40B4-BE49-F238E27FC236}">
              <a16:creationId xmlns:a16="http://schemas.microsoft.com/office/drawing/2014/main" id="{00000000-0008-0000-1000-000002000000}"/>
            </a:ext>
          </a:extLst>
        </xdr:cNvPr>
        <xdr:cNvSpPr/>
      </xdr:nvSpPr>
      <xdr:spPr>
        <a:xfrm>
          <a:off x="0" y="590550"/>
          <a:ext cx="622935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14</xdr:col>
      <xdr:colOff>220980</xdr:colOff>
      <xdr:row>2</xdr:row>
      <xdr:rowOff>53340</xdr:rowOff>
    </xdr:from>
    <xdr:to>
      <xdr:col>16</xdr:col>
      <xdr:colOff>628650</xdr:colOff>
      <xdr:row>4</xdr:row>
      <xdr:rowOff>26035</xdr:rowOff>
    </xdr:to>
    <xdr:pic>
      <xdr:nvPicPr>
        <xdr:cNvPr id="3" name="Imagem 2" descr="Image result for metas png">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59680" y="443865"/>
          <a:ext cx="83629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121920</xdr:colOff>
      <xdr:row>23</xdr:row>
      <xdr:rowOff>68581</xdr:rowOff>
    </xdr:from>
    <xdr:to>
      <xdr:col>15</xdr:col>
      <xdr:colOff>45720</xdr:colOff>
      <xdr:row>41</xdr:row>
      <xdr:rowOff>180976</xdr:rowOff>
    </xdr:to>
    <xdr:sp macro="" textlink="">
      <xdr:nvSpPr>
        <xdr:cNvPr id="5" name="Retângulo de cantos arredondados 5">
          <a:extLst>
            <a:ext uri="{FF2B5EF4-FFF2-40B4-BE49-F238E27FC236}">
              <a16:creationId xmlns:a16="http://schemas.microsoft.com/office/drawing/2014/main" id="{00000000-0008-0000-1000-000005000000}"/>
            </a:ext>
          </a:extLst>
        </xdr:cNvPr>
        <xdr:cNvSpPr/>
      </xdr:nvSpPr>
      <xdr:spPr>
        <a:xfrm>
          <a:off x="636270" y="4764406"/>
          <a:ext cx="4838700" cy="326517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112395</xdr:colOff>
      <xdr:row>21</xdr:row>
      <xdr:rowOff>45720</xdr:rowOff>
    </xdr:from>
    <xdr:to>
      <xdr:col>2</xdr:col>
      <xdr:colOff>112395</xdr:colOff>
      <xdr:row>21</xdr:row>
      <xdr:rowOff>121920</xdr:rowOff>
    </xdr:to>
    <xdr:sp macro="" textlink="">
      <xdr:nvSpPr>
        <xdr:cNvPr id="7" name="Fluxograma: Conector 6">
          <a:extLst>
            <a:ext uri="{FF2B5EF4-FFF2-40B4-BE49-F238E27FC236}">
              <a16:creationId xmlns:a16="http://schemas.microsoft.com/office/drawing/2014/main" id="{00000000-0008-0000-1000-000007000000}"/>
            </a:ext>
          </a:extLst>
        </xdr:cNvPr>
        <xdr:cNvSpPr/>
      </xdr:nvSpPr>
      <xdr:spPr>
        <a:xfrm>
          <a:off x="826770" y="4417695"/>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368800</xdr:colOff>
      <xdr:row>2</xdr:row>
      <xdr:rowOff>31218</xdr:rowOff>
    </xdr:to>
    <xdr:pic>
      <xdr:nvPicPr>
        <xdr:cNvPr id="9" name="Imagem 8">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4</xdr:row>
      <xdr:rowOff>32584</xdr:rowOff>
    </xdr:from>
    <xdr:to>
      <xdr:col>2</xdr:col>
      <xdr:colOff>0</xdr:colOff>
      <xdr:row>6</xdr:row>
      <xdr:rowOff>152400</xdr:rowOff>
    </xdr:to>
    <xdr:pic>
      <xdr:nvPicPr>
        <xdr:cNvPr id="10" name="Imagem 9" descr="EXAMES PERIÓDICOS UFPA 1">
          <a:extLst>
            <a:ext uri="{FF2B5EF4-FFF2-40B4-BE49-F238E27FC236}">
              <a16:creationId xmlns:a16="http://schemas.microsoft.com/office/drawing/2014/main" id="{00000000-0008-0000-1000-00000A000000}"/>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Effect>
                    <a14:colorTemperature colorTemp="4700"/>
                  </a14:imgEffect>
                  <a14:imgEffect>
                    <a14:saturation sat="0"/>
                  </a14:imgEffect>
                </a14:imgLayer>
              </a14:imgProps>
            </a:ext>
            <a:ext uri="{28A0092B-C50C-407E-A947-70E740481C1C}">
              <a14:useLocalDpi xmlns:a14="http://schemas.microsoft.com/office/drawing/2010/main" val="0"/>
            </a:ext>
          </a:extLst>
        </a:blip>
        <a:srcRect l="57104" t="2836" r="6435" b="51775"/>
        <a:stretch/>
      </xdr:blipFill>
      <xdr:spPr bwMode="auto">
        <a:xfrm>
          <a:off x="1" y="899359"/>
          <a:ext cx="714374" cy="681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857250</xdr:colOff>
      <xdr:row>21</xdr:row>
      <xdr:rowOff>38100</xdr:rowOff>
    </xdr:from>
    <xdr:to>
      <xdr:col>9</xdr:col>
      <xdr:colOff>933450</xdr:colOff>
      <xdr:row>21</xdr:row>
      <xdr:rowOff>114300</xdr:rowOff>
    </xdr:to>
    <xdr:sp macro="" textlink="">
      <xdr:nvSpPr>
        <xdr:cNvPr id="13" name="Fluxograma: Conector 12">
          <a:extLst>
            <a:ext uri="{FF2B5EF4-FFF2-40B4-BE49-F238E27FC236}">
              <a16:creationId xmlns:a16="http://schemas.microsoft.com/office/drawing/2014/main" id="{00000000-0008-0000-1000-00000D000000}"/>
            </a:ext>
          </a:extLst>
        </xdr:cNvPr>
        <xdr:cNvSpPr/>
      </xdr:nvSpPr>
      <xdr:spPr>
        <a:xfrm>
          <a:off x="3228975" y="4410075"/>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695325</xdr:colOff>
      <xdr:row>20</xdr:row>
      <xdr:rowOff>55244</xdr:rowOff>
    </xdr:from>
    <xdr:to>
      <xdr:col>6</xdr:col>
      <xdr:colOff>67350</xdr:colOff>
      <xdr:row>20</xdr:row>
      <xdr:rowOff>130844</xdr:rowOff>
    </xdr:to>
    <xdr:sp macro="" textlink="">
      <xdr:nvSpPr>
        <xdr:cNvPr id="15" name="Fluxograma: Conector 14">
          <a:extLst>
            <a:ext uri="{FF2B5EF4-FFF2-40B4-BE49-F238E27FC236}">
              <a16:creationId xmlns:a16="http://schemas.microsoft.com/office/drawing/2014/main" id="{00000000-0008-0000-1000-00000F000000}"/>
            </a:ext>
          </a:extLst>
        </xdr:cNvPr>
        <xdr:cNvSpPr/>
      </xdr:nvSpPr>
      <xdr:spPr>
        <a:xfrm>
          <a:off x="2000250" y="4265294"/>
          <a:ext cx="86400" cy="756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15240</xdr:colOff>
      <xdr:row>20</xdr:row>
      <xdr:rowOff>55245</xdr:rowOff>
    </xdr:from>
    <xdr:to>
      <xdr:col>12</xdr:col>
      <xdr:colOff>100965</xdr:colOff>
      <xdr:row>20</xdr:row>
      <xdr:rowOff>131445</xdr:rowOff>
    </xdr:to>
    <xdr:sp macro="" textlink="">
      <xdr:nvSpPr>
        <xdr:cNvPr id="16" name="Fluxograma: Conector 15">
          <a:extLst>
            <a:ext uri="{FF2B5EF4-FFF2-40B4-BE49-F238E27FC236}">
              <a16:creationId xmlns:a16="http://schemas.microsoft.com/office/drawing/2014/main" id="{00000000-0008-0000-1000-000010000000}"/>
            </a:ext>
          </a:extLst>
        </xdr:cNvPr>
        <xdr:cNvSpPr/>
      </xdr:nvSpPr>
      <xdr:spPr>
        <a:xfrm>
          <a:off x="4577715" y="3284220"/>
          <a:ext cx="85725"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571498</xdr:colOff>
      <xdr:row>20</xdr:row>
      <xdr:rowOff>57148</xdr:rowOff>
    </xdr:from>
    <xdr:to>
      <xdr:col>10</xdr:col>
      <xdr:colOff>86398</xdr:colOff>
      <xdr:row>20</xdr:row>
      <xdr:rowOff>132748</xdr:rowOff>
    </xdr:to>
    <xdr:sp macro="" textlink="">
      <xdr:nvSpPr>
        <xdr:cNvPr id="17" name="Fluxograma: Conector 16">
          <a:extLst>
            <a:ext uri="{FF2B5EF4-FFF2-40B4-BE49-F238E27FC236}">
              <a16:creationId xmlns:a16="http://schemas.microsoft.com/office/drawing/2014/main" id="{00000000-0008-0000-1000-000011000000}"/>
            </a:ext>
          </a:extLst>
        </xdr:cNvPr>
        <xdr:cNvSpPr/>
      </xdr:nvSpPr>
      <xdr:spPr>
        <a:xfrm>
          <a:off x="3428998" y="4267198"/>
          <a:ext cx="86400" cy="756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19050</xdr:colOff>
      <xdr:row>4</xdr:row>
      <xdr:rowOff>0</xdr:rowOff>
    </xdr:to>
    <xdr:sp macro="" textlink="">
      <xdr:nvSpPr>
        <xdr:cNvPr id="2" name="Retângulo de cantos arredondados 1">
          <a:extLst>
            <a:ext uri="{FF2B5EF4-FFF2-40B4-BE49-F238E27FC236}">
              <a16:creationId xmlns:a16="http://schemas.microsoft.com/office/drawing/2014/main" id="{00000000-0008-0000-0100-000002000000}"/>
            </a:ext>
          </a:extLst>
        </xdr:cNvPr>
        <xdr:cNvSpPr/>
      </xdr:nvSpPr>
      <xdr:spPr>
        <a:xfrm>
          <a:off x="0" y="590550"/>
          <a:ext cx="662940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12</xdr:col>
      <xdr:colOff>701040</xdr:colOff>
      <xdr:row>2</xdr:row>
      <xdr:rowOff>36195</xdr:rowOff>
    </xdr:from>
    <xdr:to>
      <xdr:col>17</xdr:col>
      <xdr:colOff>133350</xdr:colOff>
      <xdr:row>4</xdr:row>
      <xdr:rowOff>8890</xdr:rowOff>
    </xdr:to>
    <xdr:pic>
      <xdr:nvPicPr>
        <xdr:cNvPr id="3" name="Imagem 2" descr="Image result for metas 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1665" y="426720"/>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121558</xdr:rowOff>
    </xdr:to>
    <xdr:pic>
      <xdr:nvPicPr>
        <xdr:cNvPr id="4" name="Imagem 3" descr="Image result for símbolo da justiça">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264795</xdr:colOff>
      <xdr:row>28</xdr:row>
      <xdr:rowOff>47625</xdr:rowOff>
    </xdr:from>
    <xdr:to>
      <xdr:col>15</xdr:col>
      <xdr:colOff>152400</xdr:colOff>
      <xdr:row>44</xdr:row>
      <xdr:rowOff>152400</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201931</xdr:colOff>
      <xdr:row>28</xdr:row>
      <xdr:rowOff>1</xdr:rowOff>
    </xdr:from>
    <xdr:to>
      <xdr:col>15</xdr:col>
      <xdr:colOff>190500</xdr:colOff>
      <xdr:row>44</xdr:row>
      <xdr:rowOff>180975</xdr:rowOff>
    </xdr:to>
    <xdr:sp macro="" textlink="">
      <xdr:nvSpPr>
        <xdr:cNvPr id="6" name="Retângulo de cantos arredondados 5">
          <a:extLst>
            <a:ext uri="{FF2B5EF4-FFF2-40B4-BE49-F238E27FC236}">
              <a16:creationId xmlns:a16="http://schemas.microsoft.com/office/drawing/2014/main" id="{00000000-0008-0000-0100-000006000000}"/>
            </a:ext>
          </a:extLst>
        </xdr:cNvPr>
        <xdr:cNvSpPr/>
      </xdr:nvSpPr>
      <xdr:spPr>
        <a:xfrm>
          <a:off x="1030606" y="5048251"/>
          <a:ext cx="4874894" cy="3076574"/>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758190</xdr:colOff>
      <xdr:row>26</xdr:row>
      <xdr:rowOff>55245</xdr:rowOff>
    </xdr:from>
    <xdr:to>
      <xdr:col>5</xdr:col>
      <xdr:colOff>834390</xdr:colOff>
      <xdr:row>26</xdr:row>
      <xdr:rowOff>131445</xdr:rowOff>
    </xdr:to>
    <xdr:sp macro="" textlink="">
      <xdr:nvSpPr>
        <xdr:cNvPr id="7" name="Fluxograma: Conector 6">
          <a:extLst>
            <a:ext uri="{FF2B5EF4-FFF2-40B4-BE49-F238E27FC236}">
              <a16:creationId xmlns:a16="http://schemas.microsoft.com/office/drawing/2014/main" id="{00000000-0008-0000-0100-000007000000}"/>
            </a:ext>
          </a:extLst>
        </xdr:cNvPr>
        <xdr:cNvSpPr/>
      </xdr:nvSpPr>
      <xdr:spPr>
        <a:xfrm>
          <a:off x="2177415"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49530</xdr:colOff>
      <xdr:row>26</xdr:row>
      <xdr:rowOff>55245</xdr:rowOff>
    </xdr:from>
    <xdr:to>
      <xdr:col>11</xdr:col>
      <xdr:colOff>125730</xdr:colOff>
      <xdr:row>26</xdr:row>
      <xdr:rowOff>131445</xdr:rowOff>
    </xdr:to>
    <xdr:sp macro="" textlink="">
      <xdr:nvSpPr>
        <xdr:cNvPr id="8" name="Fluxograma: Conector 7">
          <a:extLst>
            <a:ext uri="{FF2B5EF4-FFF2-40B4-BE49-F238E27FC236}">
              <a16:creationId xmlns:a16="http://schemas.microsoft.com/office/drawing/2014/main" id="{00000000-0008-0000-0100-000008000000}"/>
            </a:ext>
          </a:extLst>
        </xdr:cNvPr>
        <xdr:cNvSpPr/>
      </xdr:nvSpPr>
      <xdr:spPr>
        <a:xfrm>
          <a:off x="3621405" y="477964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1062990</xdr:colOff>
      <xdr:row>26</xdr:row>
      <xdr:rowOff>55245</xdr:rowOff>
    </xdr:from>
    <xdr:to>
      <xdr:col>12</xdr:col>
      <xdr:colOff>15240</xdr:colOff>
      <xdr:row>26</xdr:row>
      <xdr:rowOff>131445</xdr:rowOff>
    </xdr:to>
    <xdr:sp macro="" textlink="">
      <xdr:nvSpPr>
        <xdr:cNvPr id="9" name="Fluxograma: Conector 8">
          <a:extLst>
            <a:ext uri="{FF2B5EF4-FFF2-40B4-BE49-F238E27FC236}">
              <a16:creationId xmlns:a16="http://schemas.microsoft.com/office/drawing/2014/main" id="{00000000-0008-0000-0100-000009000000}"/>
            </a:ext>
          </a:extLst>
        </xdr:cNvPr>
        <xdr:cNvSpPr/>
      </xdr:nvSpPr>
      <xdr:spPr>
        <a:xfrm>
          <a:off x="46348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10" name="Imagem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228600</xdr:colOff>
      <xdr:row>33</xdr:row>
      <xdr:rowOff>0</xdr:rowOff>
    </xdr:from>
    <xdr:to>
      <xdr:col>5</xdr:col>
      <xdr:colOff>70050</xdr:colOff>
      <xdr:row>33</xdr:row>
      <xdr:rowOff>144000</xdr:rowOff>
    </xdr:to>
    <xdr:sp macro="" textlink="">
      <xdr:nvSpPr>
        <xdr:cNvPr id="11" name="Texto Explicativo 2 (Sem Bordas) 10">
          <a:extLst>
            <a:ext uri="{FF2B5EF4-FFF2-40B4-BE49-F238E27FC236}">
              <a16:creationId xmlns:a16="http://schemas.microsoft.com/office/drawing/2014/main" id="{00000000-0008-0000-0100-00000B000000}"/>
            </a:ext>
          </a:extLst>
        </xdr:cNvPr>
        <xdr:cNvSpPr/>
      </xdr:nvSpPr>
      <xdr:spPr>
        <a:xfrm>
          <a:off x="1057275" y="59150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twoCellAnchor>
    <xdr:from>
      <xdr:col>6</xdr:col>
      <xdr:colOff>152400</xdr:colOff>
      <xdr:row>26</xdr:row>
      <xdr:rowOff>57150</xdr:rowOff>
    </xdr:from>
    <xdr:to>
      <xdr:col>7</xdr:col>
      <xdr:colOff>19050</xdr:colOff>
      <xdr:row>26</xdr:row>
      <xdr:rowOff>133350</xdr:rowOff>
    </xdr:to>
    <xdr:sp macro="" textlink="">
      <xdr:nvSpPr>
        <xdr:cNvPr id="12" name="Fluxograma: Conector 11">
          <a:extLst>
            <a:ext uri="{FF2B5EF4-FFF2-40B4-BE49-F238E27FC236}">
              <a16:creationId xmlns:a16="http://schemas.microsoft.com/office/drawing/2014/main" id="{00000000-0008-0000-0100-00000C000000}"/>
            </a:ext>
          </a:extLst>
        </xdr:cNvPr>
        <xdr:cNvSpPr/>
      </xdr:nvSpPr>
      <xdr:spPr>
        <a:xfrm>
          <a:off x="2190750" y="478155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647700</xdr:colOff>
      <xdr:row>4</xdr:row>
      <xdr:rowOff>0</xdr:rowOff>
    </xdr:to>
    <xdr:sp macro="" textlink="">
      <xdr:nvSpPr>
        <xdr:cNvPr id="2" name="Retângulo de cantos arredondados 1">
          <a:extLst>
            <a:ext uri="{FF2B5EF4-FFF2-40B4-BE49-F238E27FC236}">
              <a16:creationId xmlns:a16="http://schemas.microsoft.com/office/drawing/2014/main" id="{DC2CE6DF-E21E-4FAE-B752-1902150E8968}"/>
            </a:ext>
          </a:extLst>
        </xdr:cNvPr>
        <xdr:cNvSpPr/>
      </xdr:nvSpPr>
      <xdr:spPr>
        <a:xfrm>
          <a:off x="0" y="590550"/>
          <a:ext cx="719137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15</xdr:col>
      <xdr:colOff>20955</xdr:colOff>
      <xdr:row>2</xdr:row>
      <xdr:rowOff>62865</xdr:rowOff>
    </xdr:from>
    <xdr:to>
      <xdr:col>18</xdr:col>
      <xdr:colOff>10795</xdr:colOff>
      <xdr:row>4</xdr:row>
      <xdr:rowOff>25400</xdr:rowOff>
    </xdr:to>
    <xdr:pic>
      <xdr:nvPicPr>
        <xdr:cNvPr id="3" name="Imagem 2" descr="Image result for metas png">
          <a:extLst>
            <a:ext uri="{FF2B5EF4-FFF2-40B4-BE49-F238E27FC236}">
              <a16:creationId xmlns:a16="http://schemas.microsoft.com/office/drawing/2014/main" id="{8A625D36-407C-46B5-BFD3-AF30A6D3F303}"/>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316980" y="456565"/>
          <a:ext cx="882015" cy="438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203065</xdr:colOff>
      <xdr:row>2</xdr:row>
      <xdr:rowOff>29313</xdr:rowOff>
    </xdr:to>
    <xdr:pic>
      <xdr:nvPicPr>
        <xdr:cNvPr id="4" name="Imagem 3">
          <a:extLst>
            <a:ext uri="{FF2B5EF4-FFF2-40B4-BE49-F238E27FC236}">
              <a16:creationId xmlns:a16="http://schemas.microsoft.com/office/drawing/2014/main" id="{164CCCC5-4628-4E56-8C52-76D4F62F88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123815" cy="416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73027</xdr:colOff>
      <xdr:row>5</xdr:row>
      <xdr:rowOff>92076</xdr:rowOff>
    </xdr:from>
    <xdr:to>
      <xdr:col>1</xdr:col>
      <xdr:colOff>114652</xdr:colOff>
      <xdr:row>7</xdr:row>
      <xdr:rowOff>113149</xdr:rowOff>
    </xdr:to>
    <xdr:pic>
      <xdr:nvPicPr>
        <xdr:cNvPr id="7" name="Imagem 6">
          <a:extLst>
            <a:ext uri="{FF2B5EF4-FFF2-40B4-BE49-F238E27FC236}">
              <a16:creationId xmlns:a16="http://schemas.microsoft.com/office/drawing/2014/main" id="{A2148257-9556-F5CD-179C-DE732752FC30}"/>
            </a:ext>
          </a:extLst>
        </xdr:cNvPr>
        <xdr:cNvPicPr>
          <a:picLocks noChangeAspect="1"/>
        </xdr:cNvPicPr>
      </xdr:nvPicPr>
      <xdr:blipFill>
        <a:blip xmlns:r="http://schemas.openxmlformats.org/officeDocument/2006/relationships" r:embed="rId3">
          <a:duotone>
            <a:schemeClr val="bg2">
              <a:shade val="45000"/>
              <a:satMod val="135000"/>
            </a:schemeClr>
            <a:prstClr val="white"/>
          </a:duotone>
        </a:blip>
        <a:stretch>
          <a:fillRect/>
        </a:stretch>
      </xdr:blipFill>
      <xdr:spPr>
        <a:xfrm>
          <a:off x="73027" y="1139826"/>
          <a:ext cx="756000" cy="583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617220</xdr:colOff>
      <xdr:row>4</xdr:row>
      <xdr:rowOff>0</xdr:rowOff>
    </xdr:to>
    <xdr:sp macro="" textlink="">
      <xdr:nvSpPr>
        <xdr:cNvPr id="2" name="Retângulo de cantos arredondados 1">
          <a:extLst>
            <a:ext uri="{FF2B5EF4-FFF2-40B4-BE49-F238E27FC236}">
              <a16:creationId xmlns:a16="http://schemas.microsoft.com/office/drawing/2014/main" id="{00000000-0008-0000-0200-000002000000}"/>
            </a:ext>
          </a:extLst>
        </xdr:cNvPr>
        <xdr:cNvSpPr/>
      </xdr:nvSpPr>
      <xdr:spPr>
        <a:xfrm>
          <a:off x="0" y="590550"/>
          <a:ext cx="671322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15</xdr:col>
      <xdr:colOff>123825</xdr:colOff>
      <xdr:row>2</xdr:row>
      <xdr:rowOff>45720</xdr:rowOff>
    </xdr:from>
    <xdr:to>
      <xdr:col>17</xdr:col>
      <xdr:colOff>616585</xdr:colOff>
      <xdr:row>4</xdr:row>
      <xdr:rowOff>12065</xdr:rowOff>
    </xdr:to>
    <xdr:pic>
      <xdr:nvPicPr>
        <xdr:cNvPr id="3" name="Imagem 2" descr="Image result for metas 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857875" y="43624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121558</xdr:rowOff>
    </xdr:to>
    <xdr:pic>
      <xdr:nvPicPr>
        <xdr:cNvPr id="4" name="Imagem 3" descr="Image result for símbolo da justiça">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190500</xdr:colOff>
      <xdr:row>28</xdr:row>
      <xdr:rowOff>85726</xdr:rowOff>
    </xdr:from>
    <xdr:to>
      <xdr:col>16</xdr:col>
      <xdr:colOff>19050</xdr:colOff>
      <xdr:row>46</xdr:row>
      <xdr:rowOff>177166</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114300</xdr:colOff>
      <xdr:row>28</xdr:row>
      <xdr:rowOff>38100</xdr:rowOff>
    </xdr:from>
    <xdr:to>
      <xdr:col>16</xdr:col>
      <xdr:colOff>28575</xdr:colOff>
      <xdr:row>46</xdr:row>
      <xdr:rowOff>28575</xdr:rowOff>
    </xdr:to>
    <xdr:sp macro="" textlink="">
      <xdr:nvSpPr>
        <xdr:cNvPr id="6" name="Retângulo de cantos arredondados 5">
          <a:extLst>
            <a:ext uri="{FF2B5EF4-FFF2-40B4-BE49-F238E27FC236}">
              <a16:creationId xmlns:a16="http://schemas.microsoft.com/office/drawing/2014/main" id="{00000000-0008-0000-0200-000006000000}"/>
            </a:ext>
          </a:extLst>
        </xdr:cNvPr>
        <xdr:cNvSpPr/>
      </xdr:nvSpPr>
      <xdr:spPr>
        <a:xfrm>
          <a:off x="942975" y="5086350"/>
          <a:ext cx="5019675" cy="3267075"/>
        </a:xfrm>
        <a:prstGeom prst="roundRect">
          <a:avLst>
            <a:gd name="adj" fmla="val 10836"/>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7" name="Imagem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2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1062990</xdr:colOff>
      <xdr:row>26</xdr:row>
      <xdr:rowOff>55245</xdr:rowOff>
    </xdr:from>
    <xdr:to>
      <xdr:col>12</xdr:col>
      <xdr:colOff>5715</xdr:colOff>
      <xdr:row>26</xdr:row>
      <xdr:rowOff>131445</xdr:rowOff>
    </xdr:to>
    <xdr:sp macro="" textlink="">
      <xdr:nvSpPr>
        <xdr:cNvPr id="10" name="Fluxograma: Conector 9">
          <a:extLst>
            <a:ext uri="{FF2B5EF4-FFF2-40B4-BE49-F238E27FC236}">
              <a16:creationId xmlns:a16="http://schemas.microsoft.com/office/drawing/2014/main" id="{00000000-0008-0000-0200-00000A000000}"/>
            </a:ext>
          </a:extLst>
        </xdr:cNvPr>
        <xdr:cNvSpPr/>
      </xdr:nvSpPr>
      <xdr:spPr>
        <a:xfrm>
          <a:off x="4758690"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171450</xdr:colOff>
      <xdr:row>31</xdr:row>
      <xdr:rowOff>95250</xdr:rowOff>
    </xdr:from>
    <xdr:to>
      <xdr:col>5</xdr:col>
      <xdr:colOff>12900</xdr:colOff>
      <xdr:row>32</xdr:row>
      <xdr:rowOff>58275</xdr:rowOff>
    </xdr:to>
    <xdr:sp macro="" textlink="">
      <xdr:nvSpPr>
        <xdr:cNvPr id="11" name="Texto Explicativo 2 (Sem Bordas) 10">
          <a:extLst>
            <a:ext uri="{FF2B5EF4-FFF2-40B4-BE49-F238E27FC236}">
              <a16:creationId xmlns:a16="http://schemas.microsoft.com/office/drawing/2014/main" id="{00000000-0008-0000-0200-00000B000000}"/>
            </a:ext>
          </a:extLst>
        </xdr:cNvPr>
        <xdr:cNvSpPr/>
      </xdr:nvSpPr>
      <xdr:spPr>
        <a:xfrm>
          <a:off x="1000125" y="56483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twoCellAnchor>
    <xdr:from>
      <xdr:col>11</xdr:col>
      <xdr:colOff>47625</xdr:colOff>
      <xdr:row>26</xdr:row>
      <xdr:rowOff>47625</xdr:rowOff>
    </xdr:from>
    <xdr:to>
      <xdr:col>11</xdr:col>
      <xdr:colOff>123825</xdr:colOff>
      <xdr:row>26</xdr:row>
      <xdr:rowOff>123825</xdr:rowOff>
    </xdr:to>
    <xdr:sp macro="" textlink="">
      <xdr:nvSpPr>
        <xdr:cNvPr id="12" name="Fluxograma: Conector 11">
          <a:extLst>
            <a:ext uri="{FF2B5EF4-FFF2-40B4-BE49-F238E27FC236}">
              <a16:creationId xmlns:a16="http://schemas.microsoft.com/office/drawing/2014/main" id="{00000000-0008-0000-0200-00000C000000}"/>
            </a:ext>
          </a:extLst>
        </xdr:cNvPr>
        <xdr:cNvSpPr/>
      </xdr:nvSpPr>
      <xdr:spPr>
        <a:xfrm>
          <a:off x="3743325" y="477202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142875</xdr:colOff>
      <xdr:row>26</xdr:row>
      <xdr:rowOff>57150</xdr:rowOff>
    </xdr:from>
    <xdr:to>
      <xdr:col>7</xdr:col>
      <xdr:colOff>9525</xdr:colOff>
      <xdr:row>26</xdr:row>
      <xdr:rowOff>133350</xdr:rowOff>
    </xdr:to>
    <xdr:sp macro="" textlink="">
      <xdr:nvSpPr>
        <xdr:cNvPr id="13" name="Fluxograma: Conector 12">
          <a:extLst>
            <a:ext uri="{FF2B5EF4-FFF2-40B4-BE49-F238E27FC236}">
              <a16:creationId xmlns:a16="http://schemas.microsoft.com/office/drawing/2014/main" id="{00000000-0008-0000-0200-00000D000000}"/>
            </a:ext>
          </a:extLst>
        </xdr:cNvPr>
        <xdr:cNvSpPr/>
      </xdr:nvSpPr>
      <xdr:spPr>
        <a:xfrm>
          <a:off x="2238375" y="478155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601980</xdr:colOff>
      <xdr:row>4</xdr:row>
      <xdr:rowOff>0</xdr:rowOff>
    </xdr:to>
    <xdr:sp macro="" textlink="">
      <xdr:nvSpPr>
        <xdr:cNvPr id="2" name="Retângulo de cantos arredondados 1">
          <a:extLst>
            <a:ext uri="{FF2B5EF4-FFF2-40B4-BE49-F238E27FC236}">
              <a16:creationId xmlns:a16="http://schemas.microsoft.com/office/drawing/2014/main" id="{00000000-0008-0000-0300-000002000000}"/>
            </a:ext>
          </a:extLst>
        </xdr:cNvPr>
        <xdr:cNvSpPr/>
      </xdr:nvSpPr>
      <xdr:spPr>
        <a:xfrm>
          <a:off x="0" y="590550"/>
          <a:ext cx="668845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15</xdr:col>
      <xdr:colOff>121920</xdr:colOff>
      <xdr:row>2</xdr:row>
      <xdr:rowOff>45720</xdr:rowOff>
    </xdr:from>
    <xdr:to>
      <xdr:col>17</xdr:col>
      <xdr:colOff>611505</xdr:colOff>
      <xdr:row>4</xdr:row>
      <xdr:rowOff>12065</xdr:rowOff>
    </xdr:to>
    <xdr:pic>
      <xdr:nvPicPr>
        <xdr:cNvPr id="3" name="Imagem 2" descr="Image result for metas 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70245" y="43624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121558</xdr:rowOff>
    </xdr:to>
    <xdr:pic>
      <xdr:nvPicPr>
        <xdr:cNvPr id="4" name="Imagem 3" descr="Image result for símbolo da justiça">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219075</xdr:colOff>
      <xdr:row>28</xdr:row>
      <xdr:rowOff>95250</xdr:rowOff>
    </xdr:from>
    <xdr:to>
      <xdr:col>16</xdr:col>
      <xdr:colOff>66675</xdr:colOff>
      <xdr:row>45</xdr:row>
      <xdr:rowOff>66674</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66674</xdr:colOff>
      <xdr:row>27</xdr:row>
      <xdr:rowOff>152399</xdr:rowOff>
    </xdr:from>
    <xdr:to>
      <xdr:col>16</xdr:col>
      <xdr:colOff>57150</xdr:colOff>
      <xdr:row>44</xdr:row>
      <xdr:rowOff>180974</xdr:rowOff>
    </xdr:to>
    <xdr:sp macro="" textlink="">
      <xdr:nvSpPr>
        <xdr:cNvPr id="6" name="Retângulo de cantos arredondados 5">
          <a:extLst>
            <a:ext uri="{FF2B5EF4-FFF2-40B4-BE49-F238E27FC236}">
              <a16:creationId xmlns:a16="http://schemas.microsoft.com/office/drawing/2014/main" id="{00000000-0008-0000-0300-000006000000}"/>
            </a:ext>
          </a:extLst>
        </xdr:cNvPr>
        <xdr:cNvSpPr/>
      </xdr:nvSpPr>
      <xdr:spPr>
        <a:xfrm>
          <a:off x="895349" y="5038724"/>
          <a:ext cx="5010151" cy="309562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7" name="Imagem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3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68580</xdr:colOff>
      <xdr:row>26</xdr:row>
      <xdr:rowOff>55245</xdr:rowOff>
    </xdr:from>
    <xdr:to>
      <xdr:col>9</xdr:col>
      <xdr:colOff>144780</xdr:colOff>
      <xdr:row>26</xdr:row>
      <xdr:rowOff>131445</xdr:rowOff>
    </xdr:to>
    <xdr:sp macro="" textlink="">
      <xdr:nvSpPr>
        <xdr:cNvPr id="9" name="Fluxograma: Conector 8">
          <a:extLst>
            <a:ext uri="{FF2B5EF4-FFF2-40B4-BE49-F238E27FC236}">
              <a16:creationId xmlns:a16="http://schemas.microsoft.com/office/drawing/2014/main" id="{00000000-0008-0000-0300-000009000000}"/>
            </a:ext>
          </a:extLst>
        </xdr:cNvPr>
        <xdr:cNvSpPr/>
      </xdr:nvSpPr>
      <xdr:spPr>
        <a:xfrm>
          <a:off x="3707130" y="477964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958215</xdr:colOff>
      <xdr:row>26</xdr:row>
      <xdr:rowOff>64770</xdr:rowOff>
    </xdr:from>
    <xdr:to>
      <xdr:col>12</xdr:col>
      <xdr:colOff>24765</xdr:colOff>
      <xdr:row>26</xdr:row>
      <xdr:rowOff>140970</xdr:rowOff>
    </xdr:to>
    <xdr:sp macro="" textlink="">
      <xdr:nvSpPr>
        <xdr:cNvPr id="10" name="Fluxograma: Conector 9">
          <a:extLst>
            <a:ext uri="{FF2B5EF4-FFF2-40B4-BE49-F238E27FC236}">
              <a16:creationId xmlns:a16="http://schemas.microsoft.com/office/drawing/2014/main" id="{00000000-0008-0000-0300-00000A000000}"/>
            </a:ext>
          </a:extLst>
        </xdr:cNvPr>
        <xdr:cNvSpPr/>
      </xdr:nvSpPr>
      <xdr:spPr>
        <a:xfrm>
          <a:off x="4730115" y="478917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95250</xdr:colOff>
      <xdr:row>31</xdr:row>
      <xdr:rowOff>152400</xdr:rowOff>
    </xdr:from>
    <xdr:to>
      <xdr:col>3</xdr:col>
      <xdr:colOff>51000</xdr:colOff>
      <xdr:row>32</xdr:row>
      <xdr:rowOff>115425</xdr:rowOff>
    </xdr:to>
    <xdr:sp macro="" textlink="">
      <xdr:nvSpPr>
        <xdr:cNvPr id="11" name="Texto Explicativo 2 (Sem Bordas) 10">
          <a:extLst>
            <a:ext uri="{FF2B5EF4-FFF2-40B4-BE49-F238E27FC236}">
              <a16:creationId xmlns:a16="http://schemas.microsoft.com/office/drawing/2014/main" id="{00000000-0008-0000-0300-00000B000000}"/>
            </a:ext>
          </a:extLst>
        </xdr:cNvPr>
        <xdr:cNvSpPr/>
      </xdr:nvSpPr>
      <xdr:spPr>
        <a:xfrm>
          <a:off x="923925" y="57054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twoCellAnchor>
    <xdr:from>
      <xdr:col>5</xdr:col>
      <xdr:colOff>714375</xdr:colOff>
      <xdr:row>26</xdr:row>
      <xdr:rowOff>57150</xdr:rowOff>
    </xdr:from>
    <xdr:to>
      <xdr:col>6</xdr:col>
      <xdr:colOff>28575</xdr:colOff>
      <xdr:row>26</xdr:row>
      <xdr:rowOff>133350</xdr:rowOff>
    </xdr:to>
    <xdr:sp macro="" textlink="">
      <xdr:nvSpPr>
        <xdr:cNvPr id="12" name="Fluxograma: Conector 11">
          <a:extLst>
            <a:ext uri="{FF2B5EF4-FFF2-40B4-BE49-F238E27FC236}">
              <a16:creationId xmlns:a16="http://schemas.microsoft.com/office/drawing/2014/main" id="{00000000-0008-0000-0300-00000C000000}"/>
            </a:ext>
          </a:extLst>
        </xdr:cNvPr>
        <xdr:cNvSpPr/>
      </xdr:nvSpPr>
      <xdr:spPr>
        <a:xfrm>
          <a:off x="2133600" y="478155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548640</xdr:colOff>
      <xdr:row>4</xdr:row>
      <xdr:rowOff>15240</xdr:rowOff>
    </xdr:to>
    <xdr:sp macro="" textlink="">
      <xdr:nvSpPr>
        <xdr:cNvPr id="2" name="Retângulo de cantos arredondados 1">
          <a:extLst>
            <a:ext uri="{FF2B5EF4-FFF2-40B4-BE49-F238E27FC236}">
              <a16:creationId xmlns:a16="http://schemas.microsoft.com/office/drawing/2014/main" id="{00000000-0008-0000-0400-000002000000}"/>
            </a:ext>
          </a:extLst>
        </xdr:cNvPr>
        <xdr:cNvSpPr/>
      </xdr:nvSpPr>
      <xdr:spPr>
        <a:xfrm>
          <a:off x="0" y="590550"/>
          <a:ext cx="6320790" cy="29146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14</xdr:col>
      <xdr:colOff>76200</xdr:colOff>
      <xdr:row>2</xdr:row>
      <xdr:rowOff>53340</xdr:rowOff>
    </xdr:from>
    <xdr:to>
      <xdr:col>17</xdr:col>
      <xdr:colOff>6985</xdr:colOff>
      <xdr:row>4</xdr:row>
      <xdr:rowOff>26035</xdr:rowOff>
    </xdr:to>
    <xdr:pic>
      <xdr:nvPicPr>
        <xdr:cNvPr id="4" name="Imagem 3" descr="Image result for metas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9725"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xdr:colOff>
      <xdr:row>28</xdr:row>
      <xdr:rowOff>148590</xdr:rowOff>
    </xdr:from>
    <xdr:to>
      <xdr:col>15</xdr:col>
      <xdr:colOff>13335</xdr:colOff>
      <xdr:row>44</xdr:row>
      <xdr:rowOff>186690</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161925</xdr:colOff>
      <xdr:row>28</xdr:row>
      <xdr:rowOff>0</xdr:rowOff>
    </xdr:from>
    <xdr:to>
      <xdr:col>15</xdr:col>
      <xdr:colOff>7620</xdr:colOff>
      <xdr:row>45</xdr:row>
      <xdr:rowOff>20955</xdr:rowOff>
    </xdr:to>
    <xdr:sp macro="" textlink="">
      <xdr:nvSpPr>
        <xdr:cNvPr id="6" name="Retângulo de cantos arredondados 5">
          <a:extLst>
            <a:ext uri="{FF2B5EF4-FFF2-40B4-BE49-F238E27FC236}">
              <a16:creationId xmlns:a16="http://schemas.microsoft.com/office/drawing/2014/main" id="{00000000-0008-0000-0400-000006000000}"/>
            </a:ext>
          </a:extLst>
        </xdr:cNvPr>
        <xdr:cNvSpPr/>
      </xdr:nvSpPr>
      <xdr:spPr>
        <a:xfrm>
          <a:off x="790575" y="504825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9" name="Imagem 8" descr="Image result for figuras processos antigos">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14" name="Imagem 13">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777240</xdr:colOff>
      <xdr:row>26</xdr:row>
      <xdr:rowOff>55245</xdr:rowOff>
    </xdr:from>
    <xdr:to>
      <xdr:col>6</xdr:col>
      <xdr:colOff>5715</xdr:colOff>
      <xdr:row>26</xdr:row>
      <xdr:rowOff>131445</xdr:rowOff>
    </xdr:to>
    <xdr:sp macro="" textlink="">
      <xdr:nvSpPr>
        <xdr:cNvPr id="20" name="Fluxograma: Conector 19">
          <a:extLst>
            <a:ext uri="{FF2B5EF4-FFF2-40B4-BE49-F238E27FC236}">
              <a16:creationId xmlns:a16="http://schemas.microsoft.com/office/drawing/2014/main" id="{00000000-0008-0000-0400-000014000000}"/>
            </a:ext>
          </a:extLst>
        </xdr:cNvPr>
        <xdr:cNvSpPr/>
      </xdr:nvSpPr>
      <xdr:spPr>
        <a:xfrm>
          <a:off x="2196465"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22" name="Fluxograma: Conector 21">
          <a:extLst>
            <a:ext uri="{FF2B5EF4-FFF2-40B4-BE49-F238E27FC236}">
              <a16:creationId xmlns:a16="http://schemas.microsoft.com/office/drawing/2014/main" id="{00000000-0008-0000-0400-000016000000}"/>
            </a:ext>
          </a:extLst>
        </xdr:cNvPr>
        <xdr:cNvSpPr/>
      </xdr:nvSpPr>
      <xdr:spPr>
        <a:xfrm>
          <a:off x="4911090"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971550</xdr:colOff>
      <xdr:row>26</xdr:row>
      <xdr:rowOff>57150</xdr:rowOff>
    </xdr:from>
    <xdr:to>
      <xdr:col>9</xdr:col>
      <xdr:colOff>0</xdr:colOff>
      <xdr:row>26</xdr:row>
      <xdr:rowOff>133350</xdr:rowOff>
    </xdr:to>
    <xdr:sp macro="" textlink="">
      <xdr:nvSpPr>
        <xdr:cNvPr id="23" name="Fluxograma: Conector 22">
          <a:extLst>
            <a:ext uri="{FF2B5EF4-FFF2-40B4-BE49-F238E27FC236}">
              <a16:creationId xmlns:a16="http://schemas.microsoft.com/office/drawing/2014/main" id="{00000000-0008-0000-0400-000017000000}"/>
            </a:ext>
          </a:extLst>
        </xdr:cNvPr>
        <xdr:cNvSpPr/>
      </xdr:nvSpPr>
      <xdr:spPr>
        <a:xfrm>
          <a:off x="373380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123825</xdr:colOff>
      <xdr:row>32</xdr:row>
      <xdr:rowOff>9525</xdr:rowOff>
    </xdr:from>
    <xdr:to>
      <xdr:col>2</xdr:col>
      <xdr:colOff>355800</xdr:colOff>
      <xdr:row>32</xdr:row>
      <xdr:rowOff>153525</xdr:rowOff>
    </xdr:to>
    <xdr:sp macro="" textlink="">
      <xdr:nvSpPr>
        <xdr:cNvPr id="11" name="Texto Explicativo 2 (Sem Bordas) 10">
          <a:extLst>
            <a:ext uri="{FF2B5EF4-FFF2-40B4-BE49-F238E27FC236}">
              <a16:creationId xmlns:a16="http://schemas.microsoft.com/office/drawing/2014/main" id="{00000000-0008-0000-0400-00000B000000}"/>
            </a:ext>
          </a:extLst>
        </xdr:cNvPr>
        <xdr:cNvSpPr/>
      </xdr:nvSpPr>
      <xdr:spPr>
        <a:xfrm>
          <a:off x="752475" y="57435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571500</xdr:colOff>
      <xdr:row>4</xdr:row>
      <xdr:rowOff>0</xdr:rowOff>
    </xdr:to>
    <xdr:sp macro="" textlink="">
      <xdr:nvSpPr>
        <xdr:cNvPr id="2" name="Retângulo de cantos arredondados 1">
          <a:extLst>
            <a:ext uri="{FF2B5EF4-FFF2-40B4-BE49-F238E27FC236}">
              <a16:creationId xmlns:a16="http://schemas.microsoft.com/office/drawing/2014/main" id="{00000000-0008-0000-0500-000002000000}"/>
            </a:ext>
          </a:extLst>
        </xdr:cNvPr>
        <xdr:cNvSpPr/>
      </xdr:nvSpPr>
      <xdr:spPr>
        <a:xfrm>
          <a:off x="0" y="590550"/>
          <a:ext cx="629602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14</xdr:col>
      <xdr:colOff>121920</xdr:colOff>
      <xdr:row>2</xdr:row>
      <xdr:rowOff>53340</xdr:rowOff>
    </xdr:from>
    <xdr:to>
      <xdr:col>17</xdr:col>
      <xdr:colOff>27305</xdr:colOff>
      <xdr:row>4</xdr:row>
      <xdr:rowOff>26035</xdr:rowOff>
    </xdr:to>
    <xdr:pic>
      <xdr:nvPicPr>
        <xdr:cNvPr id="4" name="Imagem 3" descr="Image result for metas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782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198120</xdr:colOff>
      <xdr:row>28</xdr:row>
      <xdr:rowOff>66675</xdr:rowOff>
    </xdr:from>
    <xdr:to>
      <xdr:col>16</xdr:col>
      <xdr:colOff>247650</xdr:colOff>
      <xdr:row>44</xdr:row>
      <xdr:rowOff>100964</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123824</xdr:colOff>
      <xdr:row>28</xdr:row>
      <xdr:rowOff>19050</xdr:rowOff>
    </xdr:from>
    <xdr:to>
      <xdr:col>15</xdr:col>
      <xdr:colOff>17144</xdr:colOff>
      <xdr:row>45</xdr:row>
      <xdr:rowOff>40005</xdr:rowOff>
    </xdr:to>
    <xdr:sp macro="" textlink="">
      <xdr:nvSpPr>
        <xdr:cNvPr id="6" name="Retângulo de cantos arredondados 5">
          <a:extLst>
            <a:ext uri="{FF2B5EF4-FFF2-40B4-BE49-F238E27FC236}">
              <a16:creationId xmlns:a16="http://schemas.microsoft.com/office/drawing/2014/main" id="{00000000-0008-0000-0500-000006000000}"/>
            </a:ext>
          </a:extLst>
        </xdr:cNvPr>
        <xdr:cNvSpPr/>
      </xdr:nvSpPr>
      <xdr:spPr>
        <a:xfrm>
          <a:off x="752474" y="506730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9" name="Imagem 8" descr="Image result for figuras processos antigos">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16" name="Imagem 15">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11" name="Fluxograma: Conector 10">
          <a:extLst>
            <a:ext uri="{FF2B5EF4-FFF2-40B4-BE49-F238E27FC236}">
              <a16:creationId xmlns:a16="http://schemas.microsoft.com/office/drawing/2014/main" id="{00000000-0008-0000-0500-00000B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12" name="Fluxograma: Conector 11">
          <a:extLst>
            <a:ext uri="{FF2B5EF4-FFF2-40B4-BE49-F238E27FC236}">
              <a16:creationId xmlns:a16="http://schemas.microsoft.com/office/drawing/2014/main" id="{00000000-0008-0000-0500-00000C000000}"/>
            </a:ext>
          </a:extLst>
        </xdr:cNvPr>
        <xdr:cNvSpPr/>
      </xdr:nvSpPr>
      <xdr:spPr>
        <a:xfrm>
          <a:off x="48634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3" name="Fluxograma: Conector 12">
          <a:extLst>
            <a:ext uri="{FF2B5EF4-FFF2-40B4-BE49-F238E27FC236}">
              <a16:creationId xmlns:a16="http://schemas.microsoft.com/office/drawing/2014/main" id="{00000000-0008-0000-0500-00000D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66675</xdr:colOff>
      <xdr:row>31</xdr:row>
      <xdr:rowOff>85725</xdr:rowOff>
    </xdr:from>
    <xdr:to>
      <xdr:col>2</xdr:col>
      <xdr:colOff>298650</xdr:colOff>
      <xdr:row>32</xdr:row>
      <xdr:rowOff>48750</xdr:rowOff>
    </xdr:to>
    <xdr:sp macro="" textlink="">
      <xdr:nvSpPr>
        <xdr:cNvPr id="14" name="Texto Explicativo 2 (Sem Bordas) 13">
          <a:extLst>
            <a:ext uri="{FF2B5EF4-FFF2-40B4-BE49-F238E27FC236}">
              <a16:creationId xmlns:a16="http://schemas.microsoft.com/office/drawing/2014/main" id="{00000000-0008-0000-0500-00000E000000}"/>
            </a:ext>
          </a:extLst>
        </xdr:cNvPr>
        <xdr:cNvSpPr/>
      </xdr:nvSpPr>
      <xdr:spPr>
        <a:xfrm>
          <a:off x="695325" y="563880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542925</xdr:colOff>
      <xdr:row>4</xdr:row>
      <xdr:rowOff>0</xdr:rowOff>
    </xdr:to>
    <xdr:sp macro="" textlink="">
      <xdr:nvSpPr>
        <xdr:cNvPr id="2" name="Retângulo de cantos arredondados 1">
          <a:extLst>
            <a:ext uri="{FF2B5EF4-FFF2-40B4-BE49-F238E27FC236}">
              <a16:creationId xmlns:a16="http://schemas.microsoft.com/office/drawing/2014/main" id="{00000000-0008-0000-0600-000002000000}"/>
            </a:ext>
          </a:extLst>
        </xdr:cNvPr>
        <xdr:cNvSpPr/>
      </xdr:nvSpPr>
      <xdr:spPr>
        <a:xfrm>
          <a:off x="0" y="590550"/>
          <a:ext cx="630555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14</xdr:col>
      <xdr:colOff>121920</xdr:colOff>
      <xdr:row>2</xdr:row>
      <xdr:rowOff>53340</xdr:rowOff>
    </xdr:from>
    <xdr:to>
      <xdr:col>16</xdr:col>
      <xdr:colOff>558800</xdr:colOff>
      <xdr:row>4</xdr:row>
      <xdr:rowOff>26035</xdr:rowOff>
    </xdr:to>
    <xdr:pic>
      <xdr:nvPicPr>
        <xdr:cNvPr id="4" name="Imagem 3" descr="Image result for metas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55920" y="443865"/>
          <a:ext cx="82105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150495</xdr:colOff>
      <xdr:row>28</xdr:row>
      <xdr:rowOff>57150</xdr:rowOff>
    </xdr:from>
    <xdr:to>
      <xdr:col>14</xdr:col>
      <xdr:colOff>146685</xdr:colOff>
      <xdr:row>44</xdr:row>
      <xdr:rowOff>186690</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85724</xdr:colOff>
      <xdr:row>27</xdr:row>
      <xdr:rowOff>152400</xdr:rowOff>
    </xdr:from>
    <xdr:to>
      <xdr:col>14</xdr:col>
      <xdr:colOff>198119</xdr:colOff>
      <xdr:row>45</xdr:row>
      <xdr:rowOff>11430</xdr:rowOff>
    </xdr:to>
    <xdr:sp macro="" textlink="">
      <xdr:nvSpPr>
        <xdr:cNvPr id="6" name="Retângulo de cantos arredondados 5">
          <a:extLst>
            <a:ext uri="{FF2B5EF4-FFF2-40B4-BE49-F238E27FC236}">
              <a16:creationId xmlns:a16="http://schemas.microsoft.com/office/drawing/2014/main" id="{00000000-0008-0000-0600-000006000000}"/>
            </a:ext>
          </a:extLst>
        </xdr:cNvPr>
        <xdr:cNvSpPr/>
      </xdr:nvSpPr>
      <xdr:spPr>
        <a:xfrm>
          <a:off x="714374" y="5038725"/>
          <a:ext cx="481774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9" name="Imagem 8" descr="Image result for figuras processos antigos">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18" name="Imagem 17">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11" name="Fluxograma: Conector 10">
          <a:extLst>
            <a:ext uri="{FF2B5EF4-FFF2-40B4-BE49-F238E27FC236}">
              <a16:creationId xmlns:a16="http://schemas.microsoft.com/office/drawing/2014/main" id="{00000000-0008-0000-0600-00000B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12" name="Fluxograma: Conector 11">
          <a:extLst>
            <a:ext uri="{FF2B5EF4-FFF2-40B4-BE49-F238E27FC236}">
              <a16:creationId xmlns:a16="http://schemas.microsoft.com/office/drawing/2014/main" id="{00000000-0008-0000-0600-00000C000000}"/>
            </a:ext>
          </a:extLst>
        </xdr:cNvPr>
        <xdr:cNvSpPr/>
      </xdr:nvSpPr>
      <xdr:spPr>
        <a:xfrm>
          <a:off x="49015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3" name="Fluxograma: Conector 12">
          <a:extLst>
            <a:ext uri="{FF2B5EF4-FFF2-40B4-BE49-F238E27FC236}">
              <a16:creationId xmlns:a16="http://schemas.microsoft.com/office/drawing/2014/main" id="{00000000-0008-0000-0600-00000D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19050</xdr:colOff>
      <xdr:row>31</xdr:row>
      <xdr:rowOff>85725</xdr:rowOff>
    </xdr:from>
    <xdr:to>
      <xdr:col>2</xdr:col>
      <xdr:colOff>251025</xdr:colOff>
      <xdr:row>32</xdr:row>
      <xdr:rowOff>48750</xdr:rowOff>
    </xdr:to>
    <xdr:sp macro="" textlink="">
      <xdr:nvSpPr>
        <xdr:cNvPr id="14" name="Texto Explicativo 2 (Sem Bordas) 13">
          <a:extLst>
            <a:ext uri="{FF2B5EF4-FFF2-40B4-BE49-F238E27FC236}">
              <a16:creationId xmlns:a16="http://schemas.microsoft.com/office/drawing/2014/main" id="{00000000-0008-0000-0600-00000E000000}"/>
            </a:ext>
          </a:extLst>
        </xdr:cNvPr>
        <xdr:cNvSpPr/>
      </xdr:nvSpPr>
      <xdr:spPr>
        <a:xfrm>
          <a:off x="647700" y="563880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548640</xdr:colOff>
      <xdr:row>4</xdr:row>
      <xdr:rowOff>15240</xdr:rowOff>
    </xdr:to>
    <xdr:sp macro="" textlink="">
      <xdr:nvSpPr>
        <xdr:cNvPr id="2" name="Retângulo de cantos arredondados 1">
          <a:extLst>
            <a:ext uri="{FF2B5EF4-FFF2-40B4-BE49-F238E27FC236}">
              <a16:creationId xmlns:a16="http://schemas.microsoft.com/office/drawing/2014/main" id="{00000000-0008-0000-0700-000002000000}"/>
            </a:ext>
          </a:extLst>
        </xdr:cNvPr>
        <xdr:cNvSpPr/>
      </xdr:nvSpPr>
      <xdr:spPr>
        <a:xfrm>
          <a:off x="0" y="590550"/>
          <a:ext cx="6273165" cy="29146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14</xdr:col>
      <xdr:colOff>76200</xdr:colOff>
      <xdr:row>2</xdr:row>
      <xdr:rowOff>53340</xdr:rowOff>
    </xdr:from>
    <xdr:to>
      <xdr:col>17</xdr:col>
      <xdr:colOff>6985</xdr:colOff>
      <xdr:row>4</xdr:row>
      <xdr:rowOff>26035</xdr:rowOff>
    </xdr:to>
    <xdr:pic>
      <xdr:nvPicPr>
        <xdr:cNvPr id="3" name="Imagem 2" descr="Image result for metas pn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9725"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xdr:colOff>
      <xdr:row>28</xdr:row>
      <xdr:rowOff>148590</xdr:rowOff>
    </xdr:from>
    <xdr:to>
      <xdr:col>15</xdr:col>
      <xdr:colOff>13335</xdr:colOff>
      <xdr:row>44</xdr:row>
      <xdr:rowOff>186690</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161925</xdr:colOff>
      <xdr:row>28</xdr:row>
      <xdr:rowOff>0</xdr:rowOff>
    </xdr:from>
    <xdr:to>
      <xdr:col>15</xdr:col>
      <xdr:colOff>7620</xdr:colOff>
      <xdr:row>45</xdr:row>
      <xdr:rowOff>20955</xdr:rowOff>
    </xdr:to>
    <xdr:sp macro="" textlink="">
      <xdr:nvSpPr>
        <xdr:cNvPr id="5" name="Retângulo de cantos arredondados 4">
          <a:extLst>
            <a:ext uri="{FF2B5EF4-FFF2-40B4-BE49-F238E27FC236}">
              <a16:creationId xmlns:a16="http://schemas.microsoft.com/office/drawing/2014/main" id="{00000000-0008-0000-0700-000005000000}"/>
            </a:ext>
          </a:extLst>
        </xdr:cNvPr>
        <xdr:cNvSpPr/>
      </xdr:nvSpPr>
      <xdr:spPr>
        <a:xfrm>
          <a:off x="790575" y="504825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6" name="Imagem 5" descr="Image result for figuras processos antigos">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7" name="Imagem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777240</xdr:colOff>
      <xdr:row>26</xdr:row>
      <xdr:rowOff>55245</xdr:rowOff>
    </xdr:from>
    <xdr:to>
      <xdr:col>6</xdr:col>
      <xdr:colOff>5715</xdr:colOff>
      <xdr:row>26</xdr:row>
      <xdr:rowOff>131445</xdr:rowOff>
    </xdr:to>
    <xdr:sp macro="" textlink="">
      <xdr:nvSpPr>
        <xdr:cNvPr id="8" name="Fluxograma: Conector 7">
          <a:extLst>
            <a:ext uri="{FF2B5EF4-FFF2-40B4-BE49-F238E27FC236}">
              <a16:creationId xmlns:a16="http://schemas.microsoft.com/office/drawing/2014/main" id="{00000000-0008-0000-0700-000008000000}"/>
            </a:ext>
          </a:extLst>
        </xdr:cNvPr>
        <xdr:cNvSpPr/>
      </xdr:nvSpPr>
      <xdr:spPr>
        <a:xfrm>
          <a:off x="2196465"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9" name="Fluxograma: Conector 8">
          <a:extLst>
            <a:ext uri="{FF2B5EF4-FFF2-40B4-BE49-F238E27FC236}">
              <a16:creationId xmlns:a16="http://schemas.microsoft.com/office/drawing/2014/main" id="{00000000-0008-0000-0700-000009000000}"/>
            </a:ext>
          </a:extLst>
        </xdr:cNvPr>
        <xdr:cNvSpPr/>
      </xdr:nvSpPr>
      <xdr:spPr>
        <a:xfrm>
          <a:off x="4911090"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971550</xdr:colOff>
      <xdr:row>26</xdr:row>
      <xdr:rowOff>57150</xdr:rowOff>
    </xdr:from>
    <xdr:to>
      <xdr:col>9</xdr:col>
      <xdr:colOff>0</xdr:colOff>
      <xdr:row>26</xdr:row>
      <xdr:rowOff>133350</xdr:rowOff>
    </xdr:to>
    <xdr:sp macro="" textlink="">
      <xdr:nvSpPr>
        <xdr:cNvPr id="10" name="Fluxograma: Conector 9">
          <a:extLst>
            <a:ext uri="{FF2B5EF4-FFF2-40B4-BE49-F238E27FC236}">
              <a16:creationId xmlns:a16="http://schemas.microsoft.com/office/drawing/2014/main" id="{00000000-0008-0000-0700-00000A000000}"/>
            </a:ext>
          </a:extLst>
        </xdr:cNvPr>
        <xdr:cNvSpPr/>
      </xdr:nvSpPr>
      <xdr:spPr>
        <a:xfrm>
          <a:off x="373380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123825</xdr:colOff>
      <xdr:row>32</xdr:row>
      <xdr:rowOff>9525</xdr:rowOff>
    </xdr:from>
    <xdr:to>
      <xdr:col>2</xdr:col>
      <xdr:colOff>355800</xdr:colOff>
      <xdr:row>32</xdr:row>
      <xdr:rowOff>153525</xdr:rowOff>
    </xdr:to>
    <xdr:sp macro="" textlink="">
      <xdr:nvSpPr>
        <xdr:cNvPr id="11" name="Texto Explicativo 2 (Sem Bordas) 10">
          <a:extLst>
            <a:ext uri="{FF2B5EF4-FFF2-40B4-BE49-F238E27FC236}">
              <a16:creationId xmlns:a16="http://schemas.microsoft.com/office/drawing/2014/main" id="{00000000-0008-0000-0700-00000B000000}"/>
            </a:ext>
          </a:extLst>
        </xdr:cNvPr>
        <xdr:cNvSpPr/>
      </xdr:nvSpPr>
      <xdr:spPr>
        <a:xfrm>
          <a:off x="752475" y="57435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571500</xdr:colOff>
      <xdr:row>4</xdr:row>
      <xdr:rowOff>0</xdr:rowOff>
    </xdr:to>
    <xdr:sp macro="" textlink="">
      <xdr:nvSpPr>
        <xdr:cNvPr id="2" name="Retângulo de cantos arredondados 1">
          <a:extLst>
            <a:ext uri="{FF2B5EF4-FFF2-40B4-BE49-F238E27FC236}">
              <a16:creationId xmlns:a16="http://schemas.microsoft.com/office/drawing/2014/main" id="{00000000-0008-0000-0800-000002000000}"/>
            </a:ext>
          </a:extLst>
        </xdr:cNvPr>
        <xdr:cNvSpPr/>
      </xdr:nvSpPr>
      <xdr:spPr>
        <a:xfrm>
          <a:off x="0" y="590550"/>
          <a:ext cx="624840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- 2026</a:t>
          </a:r>
        </a:p>
      </xdr:txBody>
    </xdr:sp>
    <xdr:clientData/>
  </xdr:twoCellAnchor>
  <xdr:twoCellAnchor editAs="oneCell">
    <xdr:from>
      <xdr:col>14</xdr:col>
      <xdr:colOff>121920</xdr:colOff>
      <xdr:row>2</xdr:row>
      <xdr:rowOff>53340</xdr:rowOff>
    </xdr:from>
    <xdr:to>
      <xdr:col>17</xdr:col>
      <xdr:colOff>27305</xdr:colOff>
      <xdr:row>4</xdr:row>
      <xdr:rowOff>26035</xdr:rowOff>
    </xdr:to>
    <xdr:pic>
      <xdr:nvPicPr>
        <xdr:cNvPr id="3" name="Imagem 2" descr="Image result for metas png">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782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198120</xdr:colOff>
      <xdr:row>28</xdr:row>
      <xdr:rowOff>62865</xdr:rowOff>
    </xdr:from>
    <xdr:to>
      <xdr:col>14</xdr:col>
      <xdr:colOff>194310</xdr:colOff>
      <xdr:row>44</xdr:row>
      <xdr:rowOff>100965</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123824</xdr:colOff>
      <xdr:row>28</xdr:row>
      <xdr:rowOff>19050</xdr:rowOff>
    </xdr:from>
    <xdr:to>
      <xdr:col>15</xdr:col>
      <xdr:colOff>17144</xdr:colOff>
      <xdr:row>45</xdr:row>
      <xdr:rowOff>40005</xdr:rowOff>
    </xdr:to>
    <xdr:sp macro="" textlink="">
      <xdr:nvSpPr>
        <xdr:cNvPr id="5" name="Retângulo de cantos arredondados 4">
          <a:extLst>
            <a:ext uri="{FF2B5EF4-FFF2-40B4-BE49-F238E27FC236}">
              <a16:creationId xmlns:a16="http://schemas.microsoft.com/office/drawing/2014/main" id="{00000000-0008-0000-0800-000005000000}"/>
            </a:ext>
          </a:extLst>
        </xdr:cNvPr>
        <xdr:cNvSpPr/>
      </xdr:nvSpPr>
      <xdr:spPr>
        <a:xfrm>
          <a:off x="752474" y="506730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6" name="Imagem 5" descr="Image result for figuras processos antigos">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7" name="Imagem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8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9" name="Fluxograma: Conector 8">
          <a:extLst>
            <a:ext uri="{FF2B5EF4-FFF2-40B4-BE49-F238E27FC236}">
              <a16:creationId xmlns:a16="http://schemas.microsoft.com/office/drawing/2014/main" id="{00000000-0008-0000-0800-000009000000}"/>
            </a:ext>
          </a:extLst>
        </xdr:cNvPr>
        <xdr:cNvSpPr/>
      </xdr:nvSpPr>
      <xdr:spPr>
        <a:xfrm>
          <a:off x="48634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0" name="Fluxograma: Conector 9">
          <a:extLst>
            <a:ext uri="{FF2B5EF4-FFF2-40B4-BE49-F238E27FC236}">
              <a16:creationId xmlns:a16="http://schemas.microsoft.com/office/drawing/2014/main" id="{00000000-0008-0000-0800-00000A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152400</xdr:colOff>
      <xdr:row>29</xdr:row>
      <xdr:rowOff>57150</xdr:rowOff>
    </xdr:from>
    <xdr:to>
      <xdr:col>2</xdr:col>
      <xdr:colOff>384375</xdr:colOff>
      <xdr:row>30</xdr:row>
      <xdr:rowOff>39225</xdr:rowOff>
    </xdr:to>
    <xdr:sp macro="" textlink="">
      <xdr:nvSpPr>
        <xdr:cNvPr id="11" name="Texto Explicativo 2 (Sem Bordas) 10">
          <a:extLst>
            <a:ext uri="{FF2B5EF4-FFF2-40B4-BE49-F238E27FC236}">
              <a16:creationId xmlns:a16="http://schemas.microsoft.com/office/drawing/2014/main" id="{00000000-0008-0000-0800-00000B000000}"/>
            </a:ext>
          </a:extLst>
        </xdr:cNvPr>
        <xdr:cNvSpPr/>
      </xdr:nvSpPr>
      <xdr:spPr>
        <a:xfrm>
          <a:off x="781050" y="52673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eta%201.xlsx" TargetMode="External"/><Relationship Id="rId2" Type="http://schemas.openxmlformats.org/officeDocument/2006/relationships/externalLinkPath" Target="file:///G:\Drives%20compartilhados\CEGI_SERVI&#199;O\METAS%202025\Relat&#243;rios\Site\Meta%201.xlsx" TargetMode="External"/><Relationship Id="rId1" Type="http://schemas.openxmlformats.org/officeDocument/2006/relationships/externalLinkPath" Target="/Drives%20compartilhados/CEGI_SERVI&#199;O/METAS%202026/Relat&#243;rios/Site/Meta%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Meta%202.xlsx" TargetMode="External"/><Relationship Id="rId2" Type="http://schemas.openxmlformats.org/officeDocument/2006/relationships/externalLinkPath" Target="file:///G:\Drives%20compartilhados\CEGI_SERVI&#199;O\METAS%202026\Relat&#243;rios\Site\Meta%202.xlsx" TargetMode="External"/><Relationship Id="rId1" Type="http://schemas.openxmlformats.org/officeDocument/2006/relationships/externalLinkPath" Target="/Drives%20compartilhados/CEGI_SERVI&#199;O/METAS%202026/Relat&#243;rios/Site/Meta%202.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Meta%203.xlsx" TargetMode="External"/><Relationship Id="rId2" Type="http://schemas.openxmlformats.org/officeDocument/2006/relationships/externalLinkPath" Target="file:///G:\Drives%20compartilhados\CEGI_SERVI&#199;O\METAS%202026\Relat&#243;rios\Site\Meta%203.xlsx" TargetMode="External"/><Relationship Id="rId1" Type="http://schemas.openxmlformats.org/officeDocument/2006/relationships/externalLinkPath" Target="/Drives%20compartilhados/CEGI_SERVI&#199;O/METAS%202026/Relat&#243;rios/Site/Meta%203.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Meta%205/TCLNFISC.xlsx" TargetMode="External"/><Relationship Id="rId2" Type="http://schemas.openxmlformats.org/officeDocument/2006/relationships/externalLinkPath" Target="file:///G:\Drives%20compartilhados\CEGI_SERVI&#199;O\METAS%202026\Meta%205\TCLNFISC.xlsx" TargetMode="External"/><Relationship Id="rId1" Type="http://schemas.openxmlformats.org/officeDocument/2006/relationships/externalLinkPath" Target="/Drives%20compartilhados/CEGI_SERVI&#199;O/METAS%202026/Meta%205/TCLNFI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1-1ºG"/>
      <sheetName val="M1-2ºG"/>
      <sheetName val="M1-Geral"/>
      <sheetName val="Dados Meta 1"/>
    </sheetNames>
    <sheetDataSet>
      <sheetData sheetId="0"/>
      <sheetData sheetId="1"/>
      <sheetData sheetId="2"/>
      <sheetData sheetId="3">
        <row r="5">
          <cell r="B5">
            <v>32405</v>
          </cell>
          <cell r="D5">
            <v>18767</v>
          </cell>
          <cell r="P5">
            <v>0.5724264145188348</v>
          </cell>
          <cell r="Q5">
            <v>0.5724264145188348</v>
          </cell>
          <cell r="R5">
            <v>1</v>
          </cell>
        </row>
        <row r="6">
          <cell r="B6">
            <v>35208</v>
          </cell>
          <cell r="D6">
            <v>32702</v>
          </cell>
          <cell r="P6">
            <v>0.92349834797096952</v>
          </cell>
          <cell r="Q6">
            <v>0.75472168455627897</v>
          </cell>
          <cell r="R6">
            <v>1</v>
          </cell>
        </row>
        <row r="7">
          <cell r="R7">
            <v>1</v>
          </cell>
        </row>
        <row r="8">
          <cell r="R8">
            <v>1</v>
          </cell>
        </row>
        <row r="9">
          <cell r="R9">
            <v>1</v>
          </cell>
        </row>
        <row r="10">
          <cell r="R10">
            <v>1</v>
          </cell>
        </row>
        <row r="11">
          <cell r="R11">
            <v>1</v>
          </cell>
        </row>
        <row r="12">
          <cell r="R12">
            <v>1</v>
          </cell>
        </row>
        <row r="13">
          <cell r="R13">
            <v>1</v>
          </cell>
        </row>
        <row r="14">
          <cell r="R14">
            <v>1</v>
          </cell>
        </row>
        <row r="15">
          <cell r="R15">
            <v>1</v>
          </cell>
        </row>
        <row r="16">
          <cell r="Q16">
            <v>0.75472168455627897</v>
          </cell>
          <cell r="R16">
            <v>1</v>
          </cell>
        </row>
        <row r="17">
          <cell r="R17">
            <v>1</v>
          </cell>
        </row>
        <row r="21">
          <cell r="B21">
            <v>8845</v>
          </cell>
          <cell r="D21">
            <v>2268</v>
          </cell>
          <cell r="P21">
            <v>0.24800437397484965</v>
          </cell>
          <cell r="Q21">
            <v>0.24800437397484965</v>
          </cell>
          <cell r="R21">
            <v>1</v>
          </cell>
        </row>
        <row r="22">
          <cell r="B22">
            <v>21774</v>
          </cell>
          <cell r="D22">
            <v>5269</v>
          </cell>
          <cell r="P22">
            <v>0.24090160936356986</v>
          </cell>
          <cell r="Q22">
            <v>0.24299577650965601</v>
          </cell>
          <cell r="R22">
            <v>1</v>
          </cell>
        </row>
        <row r="23">
          <cell r="R23">
            <v>1</v>
          </cell>
        </row>
        <row r="24">
          <cell r="R24">
            <v>1</v>
          </cell>
        </row>
        <row r="25">
          <cell r="R25">
            <v>1</v>
          </cell>
        </row>
        <row r="26">
          <cell r="R26">
            <v>1</v>
          </cell>
        </row>
        <row r="27">
          <cell r="R27">
            <v>1</v>
          </cell>
        </row>
        <row r="28">
          <cell r="R28">
            <v>1</v>
          </cell>
        </row>
        <row r="29">
          <cell r="R29">
            <v>1</v>
          </cell>
        </row>
        <row r="30">
          <cell r="R30">
            <v>1</v>
          </cell>
        </row>
        <row r="31">
          <cell r="R31">
            <v>1</v>
          </cell>
        </row>
        <row r="32">
          <cell r="Q32">
            <v>0.24299577650965601</v>
          </cell>
          <cell r="R32">
            <v>1</v>
          </cell>
        </row>
        <row r="33">
          <cell r="R33">
            <v>1</v>
          </cell>
        </row>
        <row r="38">
          <cell r="B38">
            <v>41250</v>
          </cell>
          <cell r="D38">
            <v>21035</v>
          </cell>
          <cell r="P38">
            <v>0.501669449081803</v>
          </cell>
          <cell r="Q38">
            <v>0.501669449081803</v>
          </cell>
          <cell r="R38">
            <v>1</v>
          </cell>
        </row>
        <row r="39">
          <cell r="B39">
            <v>56982</v>
          </cell>
          <cell r="D39">
            <v>37971</v>
          </cell>
          <cell r="P39">
            <v>0.66286681912609324</v>
          </cell>
          <cell r="Q39">
            <v>0.59474060858960021</v>
          </cell>
          <cell r="R39">
            <v>1</v>
          </cell>
        </row>
        <row r="40">
          <cell r="R40">
            <v>1</v>
          </cell>
        </row>
        <row r="41">
          <cell r="R41">
            <v>1</v>
          </cell>
        </row>
        <row r="42">
          <cell r="R42">
            <v>1</v>
          </cell>
        </row>
        <row r="43">
          <cell r="R43">
            <v>1</v>
          </cell>
        </row>
        <row r="44">
          <cell r="R44">
            <v>1</v>
          </cell>
        </row>
        <row r="45">
          <cell r="R45">
            <v>1</v>
          </cell>
        </row>
        <row r="46">
          <cell r="R46">
            <v>1</v>
          </cell>
        </row>
        <row r="47">
          <cell r="R47">
            <v>1</v>
          </cell>
        </row>
        <row r="48">
          <cell r="R48">
            <v>1</v>
          </cell>
        </row>
        <row r="49">
          <cell r="Q49">
            <v>0.59474060858960021</v>
          </cell>
          <cell r="R49">
            <v>1</v>
          </cell>
        </row>
        <row r="50">
          <cell r="R50">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2-1ºG(Prt1)"/>
      <sheetName val="M2-2ºG(Prt1)"/>
      <sheetName val="M2-TotalTRT(Prt1)"/>
      <sheetName val="Dados M2(Prt1)"/>
      <sheetName val="M2-1ºG(Prt2)"/>
      <sheetName val="M2-2ºG(Prt2)"/>
      <sheetName val="M2-TotalTRT(Prt2)"/>
      <sheetName val="Dados M2(Prt2)"/>
    </sheetNames>
    <sheetDataSet>
      <sheetData sheetId="0"/>
      <sheetData sheetId="1"/>
      <sheetData sheetId="2"/>
      <sheetData sheetId="3">
        <row r="6">
          <cell r="B6">
            <v>3810</v>
          </cell>
          <cell r="C6">
            <v>673</v>
          </cell>
          <cell r="G6">
            <v>1.0353967137635776</v>
          </cell>
        </row>
        <row r="7">
          <cell r="B7">
            <v>3018</v>
          </cell>
          <cell r="C7">
            <v>792</v>
          </cell>
          <cell r="G7">
            <v>1.041307210925942</v>
          </cell>
        </row>
        <row r="18">
          <cell r="G18">
            <v>1.041307210925942</v>
          </cell>
        </row>
        <row r="23">
          <cell r="B23">
            <v>1193</v>
          </cell>
          <cell r="C23">
            <v>52</v>
          </cell>
          <cell r="G23">
            <v>1.0442902904260396</v>
          </cell>
        </row>
        <row r="24">
          <cell r="B24">
            <v>1094</v>
          </cell>
          <cell r="C24">
            <v>99</v>
          </cell>
          <cell r="G24">
            <v>1.0459117574704591</v>
          </cell>
        </row>
        <row r="35">
          <cell r="G35">
            <v>1.0550895567959671</v>
          </cell>
        </row>
        <row r="41">
          <cell r="B41">
            <v>5003</v>
          </cell>
          <cell r="C41">
            <v>725</v>
          </cell>
          <cell r="G41">
            <v>1.0381805719113664</v>
          </cell>
        </row>
        <row r="42">
          <cell r="B42">
            <v>4112</v>
          </cell>
          <cell r="C42">
            <v>891</v>
          </cell>
          <cell r="G42">
            <v>1.0427485213122267</v>
          </cell>
        </row>
        <row r="53">
          <cell r="G53">
            <v>1.0638297872340425</v>
          </cell>
        </row>
      </sheetData>
      <sheetData sheetId="4"/>
      <sheetData sheetId="5"/>
      <sheetData sheetId="6"/>
      <sheetData sheetId="7">
        <row r="6">
          <cell r="B6">
            <v>18</v>
          </cell>
          <cell r="C6">
            <v>2</v>
          </cell>
          <cell r="G6">
            <v>0.10101010101010102</v>
          </cell>
        </row>
        <row r="7">
          <cell r="B7">
            <v>15</v>
          </cell>
          <cell r="C7">
            <v>2</v>
          </cell>
          <cell r="G7">
            <v>0.21265284423179159</v>
          </cell>
        </row>
        <row r="18">
          <cell r="G18">
            <v>0.21265284423179159</v>
          </cell>
        </row>
        <row r="23">
          <cell r="B23">
            <v>17</v>
          </cell>
          <cell r="C23">
            <v>1</v>
          </cell>
          <cell r="G23">
            <v>5.6116722783389444E-2</v>
          </cell>
        </row>
        <row r="24">
          <cell r="B24">
            <v>17</v>
          </cell>
          <cell r="C24">
            <v>0</v>
          </cell>
          <cell r="G24">
            <v>5.6116722783389444E-2</v>
          </cell>
        </row>
        <row r="35">
          <cell r="G35">
            <v>5.6116722783389444E-2</v>
          </cell>
        </row>
        <row r="41">
          <cell r="B41">
            <v>35</v>
          </cell>
          <cell r="C41">
            <v>3</v>
          </cell>
          <cell r="G41">
            <v>7.8947368421052627E-2</v>
          </cell>
        </row>
        <row r="42">
          <cell r="B42">
            <v>32</v>
          </cell>
          <cell r="C42">
            <v>2</v>
          </cell>
          <cell r="G42">
            <v>0.13513513513513514</v>
          </cell>
        </row>
        <row r="53">
          <cell r="G53">
            <v>0.13513513513513514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º Grau"/>
      <sheetName val="Dados Meta 3"/>
    </sheetNames>
    <sheetDataSet>
      <sheetData sheetId="0">
        <row r="12">
          <cell r="Q12">
            <v>0.3150018941785579</v>
          </cell>
        </row>
        <row r="13">
          <cell r="Q13">
            <v>0.39695373339441137</v>
          </cell>
        </row>
      </sheetData>
      <sheetData sheetId="1">
        <row r="6">
          <cell r="F6">
            <v>4989</v>
          </cell>
          <cell r="H6">
            <v>15838</v>
          </cell>
          <cell r="K6">
            <v>0.66558451423456055</v>
          </cell>
        </row>
        <row r="7">
          <cell r="F7">
            <v>12342</v>
          </cell>
          <cell r="H7">
            <v>27822</v>
          </cell>
          <cell r="K7">
            <v>0.83874498121319241</v>
          </cell>
        </row>
        <row r="18">
          <cell r="K18">
            <v>0.83874498121319241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6 (eGestão)"/>
      <sheetName val="Últ.12M (eGestão)"/>
      <sheetName val="90.315"/>
      <sheetName val="90.495"/>
    </sheetNames>
    <sheetDataSet>
      <sheetData sheetId="0">
        <row r="2">
          <cell r="F2">
            <v>35040</v>
          </cell>
          <cell r="H2">
            <v>15</v>
          </cell>
          <cell r="L2">
            <v>8967</v>
          </cell>
          <cell r="N2">
            <v>0.91957409286924729</v>
          </cell>
          <cell r="O2">
            <v>0.92472107255891267</v>
          </cell>
          <cell r="P2">
            <v>0.92067953935280766</v>
          </cell>
        </row>
        <row r="3">
          <cell r="F3">
            <v>67608</v>
          </cell>
          <cell r="H3">
            <v>33</v>
          </cell>
          <cell r="L3">
            <v>20544</v>
          </cell>
          <cell r="N3">
            <v>0.79234846598947173</v>
          </cell>
          <cell r="O3">
            <v>0.78869699703570051</v>
          </cell>
          <cell r="P3">
            <v>0.79154378872726072</v>
          </cell>
        </row>
      </sheetData>
      <sheetData sheetId="1"/>
      <sheetData sheetId="2"/>
      <sheetData sheetId="3"/>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3"/>
  <sheetViews>
    <sheetView topLeftCell="B19" zoomScaleNormal="100" workbookViewId="0">
      <selection activeCell="O25" sqref="O25"/>
    </sheetView>
  </sheetViews>
  <sheetFormatPr defaultColWidth="9.1796875" defaultRowHeight="14.5" x14ac:dyDescent="0.35"/>
  <cols>
    <col min="1" max="1" width="1.81640625" style="22" hidden="1" customWidth="1"/>
    <col min="2" max="2" width="3.7265625" style="22" customWidth="1"/>
    <col min="3" max="3" width="47.7265625" style="22" customWidth="1"/>
    <col min="4" max="4" width="11" style="45" customWidth="1"/>
    <col min="5" max="5" width="0.81640625" style="22" customWidth="1"/>
    <col min="6" max="6" width="12.54296875" style="22" customWidth="1"/>
    <col min="7" max="7" width="1" style="22" customWidth="1"/>
    <col min="8" max="8" width="12.26953125" style="22" bestFit="1" customWidth="1"/>
    <col min="9" max="9" width="0.26953125" style="22" customWidth="1"/>
    <col min="10" max="10" width="0.453125" style="22" customWidth="1"/>
    <col min="11" max="11" width="10.453125" style="22" customWidth="1"/>
    <col min="12" max="12" width="5" style="22" customWidth="1"/>
    <col min="13" max="15" width="9.1796875" style="22"/>
    <col min="16" max="16" width="9.7265625" style="22" customWidth="1"/>
    <col min="17" max="16384" width="9.1796875" style="22"/>
  </cols>
  <sheetData>
    <row r="1" spans="1:19" ht="2.5" customHeight="1" x14ac:dyDescent="0.35">
      <c r="D1" s="22"/>
    </row>
    <row r="2" spans="1:19" ht="15.75" customHeight="1" x14ac:dyDescent="0.35">
      <c r="B2" s="23"/>
      <c r="C2" s="190" t="s">
        <v>15</v>
      </c>
      <c r="D2" s="190"/>
      <c r="E2" s="190"/>
      <c r="F2" s="190"/>
      <c r="G2" s="190"/>
      <c r="H2" s="190"/>
      <c r="I2" s="190"/>
      <c r="J2" s="190"/>
      <c r="K2" s="190"/>
      <c r="L2" s="190"/>
    </row>
    <row r="3" spans="1:19" ht="19.5" customHeight="1" x14ac:dyDescent="0.35">
      <c r="A3" s="191" t="s">
        <v>99</v>
      </c>
      <c r="B3" s="191"/>
      <c r="C3" s="191"/>
      <c r="D3" s="191"/>
      <c r="E3" s="191"/>
      <c r="F3" s="191"/>
      <c r="G3" s="191"/>
      <c r="H3" s="191"/>
      <c r="I3" s="191"/>
      <c r="J3" s="191"/>
      <c r="K3" s="191"/>
      <c r="L3" s="191"/>
    </row>
    <row r="4" spans="1:19" ht="11.5" customHeight="1" x14ac:dyDescent="0.35">
      <c r="E4" s="14"/>
      <c r="F4" s="192" t="s">
        <v>98</v>
      </c>
      <c r="G4" s="192"/>
      <c r="H4" s="192"/>
      <c r="I4" s="192"/>
      <c r="J4" s="192"/>
      <c r="K4" s="192"/>
      <c r="L4" s="192"/>
    </row>
    <row r="5" spans="1:19" ht="3.75" customHeight="1" x14ac:dyDescent="0.35">
      <c r="B5" s="24"/>
      <c r="C5" s="24"/>
    </row>
    <row r="6" spans="1:19" ht="18" customHeight="1" x14ac:dyDescent="0.35">
      <c r="B6" s="193" t="s">
        <v>28</v>
      </c>
      <c r="C6" s="193"/>
      <c r="D6" s="193"/>
      <c r="E6" s="25"/>
      <c r="F6" s="193" t="s">
        <v>29</v>
      </c>
      <c r="G6" s="193"/>
      <c r="H6" s="193"/>
      <c r="I6" s="193"/>
      <c r="J6" s="193"/>
      <c r="K6" s="193"/>
      <c r="L6" s="193"/>
    </row>
    <row r="7" spans="1:19" ht="18" customHeight="1" x14ac:dyDescent="0.35">
      <c r="B7" s="193"/>
      <c r="C7" s="193"/>
      <c r="D7" s="193"/>
      <c r="E7" s="25"/>
      <c r="F7" s="26" t="s">
        <v>16</v>
      </c>
      <c r="G7" s="26"/>
      <c r="H7" s="26" t="s">
        <v>19</v>
      </c>
      <c r="I7" s="26"/>
      <c r="J7" s="26"/>
      <c r="K7" s="193" t="s">
        <v>63</v>
      </c>
      <c r="L7" s="193"/>
      <c r="M7" s="27"/>
      <c r="N7" s="27"/>
      <c r="O7" s="27"/>
      <c r="P7" s="27"/>
      <c r="Q7" s="27"/>
      <c r="R7" s="27"/>
    </row>
    <row r="8" spans="1:19" ht="53.15" customHeight="1" x14ac:dyDescent="0.35">
      <c r="B8" s="194" t="s">
        <v>101</v>
      </c>
      <c r="C8" s="195"/>
      <c r="D8" s="28" t="s">
        <v>30</v>
      </c>
      <c r="E8" s="28"/>
      <c r="F8" s="29">
        <f>'M1-1ºG'!M24</f>
        <v>0.75472168455627897</v>
      </c>
      <c r="G8" s="29"/>
      <c r="H8" s="30">
        <f>'M1-2ºG'!M24</f>
        <v>0.24299577650965601</v>
      </c>
      <c r="I8" s="30"/>
      <c r="J8" s="30"/>
      <c r="K8" s="30">
        <f>'M1-Geral'!M24</f>
        <v>0.59474060858960021</v>
      </c>
      <c r="L8" s="31"/>
      <c r="P8" s="146"/>
    </row>
    <row r="9" spans="1:19" ht="14.15" customHeight="1" x14ac:dyDescent="0.35">
      <c r="B9" s="196" t="s">
        <v>31</v>
      </c>
      <c r="C9" s="197"/>
      <c r="D9" s="46"/>
      <c r="E9" s="28"/>
      <c r="F9" s="32">
        <f>F8</f>
        <v>0.75472168455627897</v>
      </c>
      <c r="G9" s="32"/>
      <c r="H9" s="33">
        <f>H8</f>
        <v>0.24299577650965601</v>
      </c>
      <c r="I9" s="33"/>
      <c r="J9" s="33"/>
      <c r="K9" s="33">
        <f>K8</f>
        <v>0.59474060858960021</v>
      </c>
      <c r="L9" s="31"/>
    </row>
    <row r="10" spans="1:19" ht="5.15" customHeight="1" x14ac:dyDescent="0.35">
      <c r="B10" s="34"/>
      <c r="C10" s="34"/>
      <c r="D10" s="47"/>
      <c r="E10" s="34"/>
      <c r="F10" s="34"/>
      <c r="G10" s="34"/>
      <c r="H10" s="34"/>
      <c r="I10" s="34"/>
      <c r="J10" s="34"/>
      <c r="K10" s="35"/>
      <c r="L10" s="35"/>
    </row>
    <row r="11" spans="1:19" ht="70" customHeight="1" x14ac:dyDescent="0.35">
      <c r="B11" s="182" t="s">
        <v>121</v>
      </c>
      <c r="C11" s="183"/>
      <c r="D11" s="28" t="s">
        <v>94</v>
      </c>
      <c r="E11" s="28"/>
      <c r="F11" s="29">
        <f>'M2-1ºG(prt1)'!L24</f>
        <v>1.041307210925942</v>
      </c>
      <c r="G11" s="29"/>
      <c r="H11" s="30">
        <f>'M2-2ºG(prt1)'!L24</f>
        <v>1.0550895567959671</v>
      </c>
      <c r="I11" s="30"/>
      <c r="J11" s="30"/>
      <c r="K11" s="30">
        <f>'M2-Geral(prt1)'!L24</f>
        <v>1.0638297872340425</v>
      </c>
    </row>
    <row r="12" spans="1:19" ht="14.15" customHeight="1" x14ac:dyDescent="0.35">
      <c r="B12" s="198" t="s">
        <v>78</v>
      </c>
      <c r="C12" s="199"/>
      <c r="D12" s="152"/>
      <c r="E12" s="152"/>
      <c r="F12" s="153">
        <f>F11*0.94</f>
        <v>0.9788287782703855</v>
      </c>
      <c r="G12" s="153"/>
      <c r="H12" s="153">
        <f>H11*0.94</f>
        <v>0.99178418338820895</v>
      </c>
      <c r="I12" s="30"/>
      <c r="J12" s="30"/>
      <c r="K12" s="153">
        <f>K11*0.94</f>
        <v>0.99999999999999989</v>
      </c>
    </row>
    <row r="13" spans="1:19" ht="67.5" customHeight="1" x14ac:dyDescent="0.35">
      <c r="B13" s="200" t="s">
        <v>122</v>
      </c>
      <c r="C13" s="201"/>
      <c r="D13" s="154" t="s">
        <v>111</v>
      </c>
      <c r="E13" s="154"/>
      <c r="F13" s="155">
        <f>'M2-1ºG(prt2)'!L24</f>
        <v>0.21265284423179159</v>
      </c>
      <c r="G13" s="155"/>
      <c r="H13" s="156">
        <f>'M2-2ºG(prt2)'!L24</f>
        <v>5.6116722783389444E-2</v>
      </c>
      <c r="I13" s="156"/>
      <c r="J13" s="156"/>
      <c r="K13" s="156">
        <f>'M2-Geral(prt2)'!L24</f>
        <v>0.13513513513513514</v>
      </c>
    </row>
    <row r="14" spans="1:19" ht="14.15" customHeight="1" x14ac:dyDescent="0.35">
      <c r="B14" s="186" t="s">
        <v>79</v>
      </c>
      <c r="C14" s="187"/>
      <c r="D14" s="28"/>
      <c r="E14" s="28"/>
      <c r="F14" s="32">
        <f>F13</f>
        <v>0.21265284423179159</v>
      </c>
      <c r="G14" s="32"/>
      <c r="H14" s="32">
        <f>H13</f>
        <v>5.6116722783389444E-2</v>
      </c>
      <c r="I14" s="30"/>
      <c r="J14" s="30"/>
      <c r="K14" s="32">
        <f>K13</f>
        <v>0.13513513513513514</v>
      </c>
    </row>
    <row r="15" spans="1:19" ht="5.15" customHeight="1" x14ac:dyDescent="0.35">
      <c r="B15" s="36"/>
      <c r="C15" s="36"/>
      <c r="D15" s="48"/>
      <c r="E15" s="36"/>
      <c r="F15" s="36"/>
      <c r="G15" s="36"/>
      <c r="H15" s="36"/>
      <c r="I15" s="36"/>
      <c r="J15" s="36"/>
      <c r="K15" s="36"/>
      <c r="L15" s="36"/>
      <c r="M15" s="14"/>
      <c r="N15" s="14"/>
      <c r="O15" s="14"/>
      <c r="P15" s="14"/>
      <c r="Q15" s="14"/>
      <c r="R15" s="14"/>
      <c r="S15" s="14"/>
    </row>
    <row r="16" spans="1:19" ht="53.15" customHeight="1" x14ac:dyDescent="0.35">
      <c r="B16" s="182" t="s">
        <v>103</v>
      </c>
      <c r="C16" s="183"/>
      <c r="D16" s="147" t="s">
        <v>110</v>
      </c>
      <c r="E16" s="28"/>
      <c r="F16" s="159" t="s">
        <v>118</v>
      </c>
      <c r="G16" s="29"/>
      <c r="H16" s="37" t="s">
        <v>32</v>
      </c>
      <c r="I16" s="37"/>
      <c r="J16" s="37"/>
      <c r="K16" s="159" t="s">
        <v>118</v>
      </c>
    </row>
    <row r="17" spans="2:19" ht="14.15" customHeight="1" x14ac:dyDescent="0.35">
      <c r="B17" s="186" t="s">
        <v>73</v>
      </c>
      <c r="C17" s="187"/>
      <c r="D17" s="28"/>
      <c r="E17" s="28"/>
      <c r="F17" s="32">
        <v>0.39700000000000002</v>
      </c>
      <c r="G17" s="32"/>
      <c r="H17" s="42" t="s">
        <v>32</v>
      </c>
      <c r="I17" s="37"/>
      <c r="J17" s="37"/>
      <c r="K17" s="32">
        <v>0.39700000000000002</v>
      </c>
    </row>
    <row r="18" spans="2:19" ht="5.15" customHeight="1" x14ac:dyDescent="0.35">
      <c r="B18" s="36"/>
      <c r="C18" s="36"/>
      <c r="D18" s="48"/>
      <c r="E18" s="36"/>
      <c r="F18" s="36"/>
      <c r="G18" s="36"/>
      <c r="H18" s="36"/>
      <c r="I18" s="36"/>
      <c r="J18" s="36"/>
      <c r="K18" s="36"/>
      <c r="L18" s="36"/>
      <c r="M18" s="14"/>
      <c r="N18" s="14"/>
      <c r="O18" s="14"/>
      <c r="P18" s="14"/>
      <c r="Q18" s="14"/>
      <c r="R18" s="14"/>
      <c r="S18" s="14"/>
    </row>
    <row r="19" spans="2:19" ht="78.75" customHeight="1" x14ac:dyDescent="0.35">
      <c r="B19" s="182" t="s">
        <v>104</v>
      </c>
      <c r="C19" s="183"/>
      <c r="D19" s="147" t="s">
        <v>114</v>
      </c>
      <c r="E19" s="28"/>
      <c r="F19" s="159">
        <f>'Meta 5-1ºG'!M24</f>
        <v>0.40878478838918308</v>
      </c>
      <c r="G19" s="29"/>
      <c r="H19" s="30">
        <f>'Meta 5-2ºG'!M24</f>
        <v>0.4002804640902034</v>
      </c>
      <c r="I19" s="37"/>
      <c r="J19" s="37"/>
      <c r="K19" s="159">
        <f>'Meta 5-Geral'!M24</f>
        <v>0.4067999832551909</v>
      </c>
    </row>
    <row r="20" spans="2:19" ht="14.15" customHeight="1" x14ac:dyDescent="0.35">
      <c r="B20" s="186" t="s">
        <v>64</v>
      </c>
      <c r="C20" s="187"/>
      <c r="D20" s="28"/>
      <c r="E20" s="28"/>
      <c r="F20" s="32">
        <f>'Meta 5-1ºG'!J24</f>
        <v>0.79234846598947173</v>
      </c>
      <c r="G20" s="32"/>
      <c r="H20" s="42">
        <f>'Meta 5-2ºG'!J24</f>
        <v>0.78869699703570051</v>
      </c>
      <c r="I20" s="37"/>
      <c r="J20" s="37"/>
      <c r="K20" s="42">
        <f>'Meta 5-Geral'!J24</f>
        <v>0.79154378872726072</v>
      </c>
    </row>
    <row r="21" spans="2:19" ht="5.15" customHeight="1" x14ac:dyDescent="0.35">
      <c r="B21" s="34"/>
      <c r="C21" s="36"/>
      <c r="D21" s="48"/>
      <c r="E21" s="36"/>
      <c r="F21" s="36"/>
      <c r="G21" s="36"/>
      <c r="H21" s="36"/>
      <c r="I21" s="36"/>
      <c r="J21" s="36"/>
      <c r="K21" s="36"/>
      <c r="L21" s="35"/>
    </row>
    <row r="22" spans="2:19" ht="78.75" customHeight="1" x14ac:dyDescent="0.35">
      <c r="B22" s="182" t="s">
        <v>126</v>
      </c>
      <c r="C22" s="183"/>
      <c r="D22" s="189" t="s">
        <v>138</v>
      </c>
      <c r="E22" s="189"/>
      <c r="F22" s="189"/>
      <c r="G22" s="189"/>
      <c r="H22" s="189"/>
      <c r="I22" s="189"/>
      <c r="J22" s="189"/>
      <c r="K22" s="189"/>
      <c r="L22" s="189"/>
    </row>
    <row r="23" spans="2:19" ht="14.15" customHeight="1" x14ac:dyDescent="0.35">
      <c r="B23" s="186" t="s">
        <v>127</v>
      </c>
      <c r="C23" s="187"/>
      <c r="D23" s="189"/>
      <c r="E23" s="189"/>
      <c r="F23" s="189"/>
      <c r="G23" s="189"/>
      <c r="H23" s="189"/>
      <c r="I23" s="189"/>
      <c r="J23" s="189"/>
      <c r="K23" s="189"/>
      <c r="L23" s="189"/>
    </row>
    <row r="24" spans="2:19" ht="5.15" customHeight="1" x14ac:dyDescent="0.35">
      <c r="B24" s="34"/>
      <c r="C24" s="36"/>
      <c r="D24" s="48"/>
      <c r="E24" s="36"/>
      <c r="F24" s="36"/>
      <c r="G24" s="36"/>
      <c r="H24" s="36"/>
      <c r="I24" s="36"/>
      <c r="J24" s="36"/>
      <c r="K24" s="36"/>
      <c r="L24" s="35"/>
    </row>
    <row r="25" spans="2:19" ht="87.5" customHeight="1" x14ac:dyDescent="0.35">
      <c r="B25" s="188" t="s">
        <v>133</v>
      </c>
      <c r="C25" s="183"/>
      <c r="D25" s="189" t="s">
        <v>138</v>
      </c>
      <c r="E25" s="189"/>
      <c r="F25" s="189"/>
      <c r="G25" s="189"/>
      <c r="H25" s="189"/>
      <c r="I25" s="189"/>
      <c r="J25" s="189"/>
      <c r="K25" s="189"/>
      <c r="L25" s="189"/>
    </row>
    <row r="26" spans="2:19" ht="15" customHeight="1" x14ac:dyDescent="0.35">
      <c r="B26" s="186" t="s">
        <v>132</v>
      </c>
      <c r="C26" s="187"/>
      <c r="D26" s="189"/>
      <c r="E26" s="189"/>
      <c r="F26" s="189"/>
      <c r="G26" s="189"/>
      <c r="H26" s="189"/>
      <c r="I26" s="189"/>
      <c r="J26" s="189"/>
      <c r="K26" s="189"/>
      <c r="L26" s="189"/>
    </row>
    <row r="27" spans="2:19" ht="4.5" customHeight="1" x14ac:dyDescent="0.35">
      <c r="B27" s="34"/>
      <c r="C27" s="36"/>
      <c r="D27" s="48"/>
      <c r="E27" s="36"/>
      <c r="F27" s="36"/>
      <c r="G27" s="36"/>
      <c r="H27" s="36"/>
      <c r="I27" s="36"/>
      <c r="J27" s="36"/>
      <c r="K27" s="36"/>
      <c r="L27" s="35"/>
    </row>
    <row r="28" spans="2:19" ht="79" customHeight="1" x14ac:dyDescent="0.35">
      <c r="B28" s="182" t="s">
        <v>123</v>
      </c>
      <c r="C28" s="183"/>
      <c r="D28" s="28" t="s">
        <v>34</v>
      </c>
      <c r="F28" s="37" t="s">
        <v>32</v>
      </c>
      <c r="H28" s="37" t="s">
        <v>32</v>
      </c>
      <c r="K28" s="171" t="s">
        <v>120</v>
      </c>
      <c r="L28" s="45"/>
    </row>
    <row r="29" spans="2:19" ht="5.15" customHeight="1" x14ac:dyDescent="0.35">
      <c r="B29" s="34"/>
      <c r="C29" s="36"/>
      <c r="D29" s="48"/>
      <c r="E29" s="36"/>
      <c r="F29" s="36"/>
      <c r="G29" s="36"/>
      <c r="H29" s="36"/>
      <c r="I29" s="36"/>
      <c r="J29" s="36"/>
      <c r="K29" s="36"/>
      <c r="L29" s="35"/>
    </row>
    <row r="30" spans="2:19" ht="53.5" customHeight="1" x14ac:dyDescent="0.35">
      <c r="B30" s="188" t="s">
        <v>125</v>
      </c>
      <c r="C30" s="183"/>
      <c r="D30" s="189" t="s">
        <v>119</v>
      </c>
      <c r="E30" s="189"/>
      <c r="F30" s="189"/>
      <c r="G30" s="189"/>
      <c r="H30" s="189"/>
      <c r="I30" s="189"/>
      <c r="J30" s="189"/>
      <c r="K30" s="189"/>
      <c r="L30" s="189"/>
    </row>
    <row r="31" spans="2:19" ht="4.5" customHeight="1" x14ac:dyDescent="0.35">
      <c r="B31" s="34"/>
      <c r="C31" s="36"/>
      <c r="D31" s="48"/>
      <c r="E31" s="36"/>
      <c r="F31" s="36"/>
      <c r="G31" s="36"/>
      <c r="H31" s="36"/>
      <c r="I31" s="36"/>
      <c r="J31" s="36"/>
      <c r="K31" s="36"/>
      <c r="L31" s="35"/>
    </row>
    <row r="32" spans="2:19" ht="80.5" customHeight="1" x14ac:dyDescent="0.35">
      <c r="B32" s="182" t="s">
        <v>97</v>
      </c>
      <c r="C32" s="183"/>
      <c r="D32" s="28" t="s">
        <v>34</v>
      </c>
      <c r="F32" s="134" t="s">
        <v>106</v>
      </c>
      <c r="G32" s="37"/>
      <c r="H32" s="134" t="s">
        <v>107</v>
      </c>
      <c r="K32" s="171" t="s">
        <v>120</v>
      </c>
    </row>
    <row r="33" spans="1:18" x14ac:dyDescent="0.35">
      <c r="B33" s="184" t="s">
        <v>70</v>
      </c>
      <c r="C33" s="185"/>
      <c r="F33" s="135" t="s">
        <v>106</v>
      </c>
      <c r="H33" s="135" t="s">
        <v>107</v>
      </c>
      <c r="K33" s="32"/>
    </row>
    <row r="34" spans="1:18" ht="4.9000000000000004" customHeight="1" x14ac:dyDescent="0.35">
      <c r="B34" s="34"/>
      <c r="C34" s="36"/>
      <c r="D34" s="48"/>
      <c r="E34" s="36"/>
      <c r="F34" s="36"/>
      <c r="G34" s="36"/>
      <c r="H34" s="36"/>
      <c r="I34" s="36"/>
      <c r="J34" s="36"/>
      <c r="K34" s="36"/>
      <c r="L34" s="35"/>
    </row>
    <row r="35" spans="1:18" ht="45.5" customHeight="1" x14ac:dyDescent="0.35">
      <c r="B35" s="188" t="s">
        <v>124</v>
      </c>
      <c r="C35" s="188"/>
      <c r="D35" s="189" t="s">
        <v>138</v>
      </c>
      <c r="E35" s="189"/>
      <c r="F35" s="189"/>
      <c r="G35" s="189"/>
      <c r="H35" s="189"/>
      <c r="I35" s="189"/>
      <c r="J35" s="189"/>
      <c r="K35" s="189"/>
      <c r="L35" s="189"/>
    </row>
    <row r="36" spans="1:18" ht="4.5" customHeight="1" x14ac:dyDescent="0.35">
      <c r="B36" s="34"/>
      <c r="C36" s="36"/>
      <c r="D36" s="48"/>
      <c r="E36" s="36"/>
      <c r="F36" s="36"/>
      <c r="G36" s="36"/>
      <c r="H36" s="36"/>
      <c r="I36" s="36"/>
      <c r="J36" s="36"/>
      <c r="K36" s="36"/>
      <c r="L36" s="35"/>
    </row>
    <row r="37" spans="1:18" x14ac:dyDescent="0.35">
      <c r="B37" s="137" t="s">
        <v>65</v>
      </c>
      <c r="C37" s="137"/>
      <c r="D37" s="7"/>
      <c r="E37" s="7"/>
      <c r="F37" s="7"/>
      <c r="H37" s="7"/>
      <c r="I37" s="7"/>
      <c r="J37" s="7"/>
      <c r="K37" s="136"/>
      <c r="M37" s="7"/>
      <c r="N37" s="7"/>
      <c r="P37" s="7"/>
      <c r="Q37" s="7"/>
      <c r="R37" s="7"/>
    </row>
    <row r="38" spans="1:18" x14ac:dyDescent="0.35">
      <c r="B38" s="38"/>
      <c r="C38" s="137" t="s">
        <v>0</v>
      </c>
      <c r="D38" s="49"/>
      <c r="E38" s="38"/>
      <c r="F38" s="38"/>
      <c r="G38" s="38"/>
      <c r="H38" s="38"/>
      <c r="I38" s="38"/>
      <c r="J38" s="38"/>
    </row>
    <row r="39" spans="1:18" x14ac:dyDescent="0.35">
      <c r="B39" s="38"/>
      <c r="C39" s="138" t="s">
        <v>90</v>
      </c>
      <c r="D39" s="49"/>
      <c r="E39" s="38"/>
      <c r="F39" s="38"/>
      <c r="G39" s="38"/>
      <c r="H39" s="38"/>
      <c r="I39" s="38"/>
      <c r="J39" s="38"/>
    </row>
    <row r="40" spans="1:18" x14ac:dyDescent="0.35">
      <c r="B40" s="38"/>
      <c r="C40" s="137" t="s">
        <v>41</v>
      </c>
      <c r="D40" s="49"/>
      <c r="E40" s="38"/>
      <c r="F40" s="38"/>
      <c r="G40" s="38"/>
      <c r="H40" s="38"/>
      <c r="I40" s="38"/>
      <c r="J40" s="38"/>
    </row>
    <row r="41" spans="1:18" ht="14.5" customHeight="1" x14ac:dyDescent="0.35">
      <c r="B41" s="181" t="s">
        <v>77</v>
      </c>
      <c r="C41" s="181"/>
      <c r="D41" s="181"/>
      <c r="E41" s="181"/>
      <c r="F41" s="181"/>
      <c r="G41" s="181"/>
      <c r="H41" s="181"/>
      <c r="I41" s="181"/>
      <c r="J41" s="181"/>
      <c r="K41" s="181"/>
      <c r="L41" s="181"/>
      <c r="M41" s="144"/>
    </row>
    <row r="42" spans="1:18" ht="14.5" customHeight="1" x14ac:dyDescent="0.35">
      <c r="A42" s="39"/>
      <c r="B42" s="181"/>
      <c r="C42" s="181"/>
      <c r="D42" s="181"/>
      <c r="E42" s="181"/>
      <c r="F42" s="181"/>
      <c r="G42" s="181"/>
      <c r="H42" s="181"/>
      <c r="I42" s="181"/>
      <c r="J42" s="181"/>
      <c r="K42" s="181"/>
      <c r="L42" s="181"/>
      <c r="M42" s="144"/>
    </row>
    <row r="43" spans="1:18" x14ac:dyDescent="0.35">
      <c r="B43" s="157" t="s">
        <v>91</v>
      </c>
    </row>
  </sheetData>
  <mergeCells count="30">
    <mergeCell ref="B8:C8"/>
    <mergeCell ref="B9:C9"/>
    <mergeCell ref="B11:C11"/>
    <mergeCell ref="B16:C16"/>
    <mergeCell ref="B19:C19"/>
    <mergeCell ref="B12:C12"/>
    <mergeCell ref="B17:C17"/>
    <mergeCell ref="B13:C13"/>
    <mergeCell ref="B14:C14"/>
    <mergeCell ref="C2:L2"/>
    <mergeCell ref="A3:L3"/>
    <mergeCell ref="F4:L4"/>
    <mergeCell ref="B6:D7"/>
    <mergeCell ref="F6:L6"/>
    <mergeCell ref="K7:L7"/>
    <mergeCell ref="B41:L42"/>
    <mergeCell ref="B32:C32"/>
    <mergeCell ref="B33:C33"/>
    <mergeCell ref="B28:C28"/>
    <mergeCell ref="B20:C20"/>
    <mergeCell ref="B35:C35"/>
    <mergeCell ref="B25:C25"/>
    <mergeCell ref="B30:C30"/>
    <mergeCell ref="B22:C22"/>
    <mergeCell ref="B23:C23"/>
    <mergeCell ref="B26:C26"/>
    <mergeCell ref="D22:L23"/>
    <mergeCell ref="D25:L26"/>
    <mergeCell ref="D30:L30"/>
    <mergeCell ref="D35:L35"/>
  </mergeCells>
  <printOptions horizontalCentered="1"/>
  <pageMargins left="0.19685039370078741" right="0.19685039370078741" top="0.19685039370078741" bottom="0.19685039370078741" header="0" footer="0"/>
  <pageSetup paperSize="9" scale="96"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53"/>
  <sheetViews>
    <sheetView workbookViewId="0">
      <selection activeCell="R6" sqref="R6"/>
    </sheetView>
  </sheetViews>
  <sheetFormatPr defaultColWidth="8.81640625" defaultRowHeight="14.5" x14ac:dyDescent="0.25"/>
  <cols>
    <col min="1" max="1" width="9.453125" style="15" customWidth="1"/>
    <col min="2" max="2" width="3" style="15" customWidth="1"/>
    <col min="3" max="3" width="7.1796875" style="15" customWidth="1"/>
    <col min="4" max="5" width="0.81640625" style="15" customWidth="1"/>
    <col min="6" max="6" width="12.7265625" style="15" customWidth="1"/>
    <col min="7" max="7" width="3.7265625" style="15" customWidth="1"/>
    <col min="8" max="8" width="3.54296875" style="15" customWidth="1"/>
    <col min="9" max="9" width="15.7265625" style="15" customWidth="1"/>
    <col min="10" max="10" width="3.7265625" style="15" customWidth="1"/>
    <col min="11" max="11" width="4.453125" style="15" customWidth="1"/>
    <col min="12" max="12" width="9.54296875" style="15" customWidth="1"/>
    <col min="13" max="13" width="2.54296875" style="15" customWidth="1"/>
    <col min="14" max="14" width="2.7265625" style="15" customWidth="1"/>
    <col min="15" max="15" width="3" style="15" customWidth="1"/>
    <col min="16" max="16" width="2.7265625" style="15" customWidth="1"/>
    <col min="17" max="17" width="8.7265625" style="15" customWidth="1"/>
    <col min="18" max="18" width="11.453125" style="15" customWidth="1"/>
    <col min="19" max="21" width="8.81640625" style="15"/>
    <col min="22" max="22" width="9.7265625" style="15" customWidth="1"/>
    <col min="23" max="16384" width="8.81640625" style="15"/>
  </cols>
  <sheetData>
    <row r="1" spans="1:19" ht="15" customHeight="1" x14ac:dyDescent="0.25"/>
    <row r="2" spans="1:19" ht="15.75" customHeight="1" x14ac:dyDescent="0.25">
      <c r="C2" s="218" t="s">
        <v>15</v>
      </c>
      <c r="D2" s="218"/>
      <c r="E2" s="218"/>
      <c r="F2" s="218"/>
      <c r="G2" s="218"/>
      <c r="H2" s="218"/>
      <c r="I2" s="218"/>
      <c r="J2" s="218"/>
      <c r="K2" s="218"/>
      <c r="L2" s="218"/>
      <c r="M2" s="218"/>
      <c r="N2" s="218"/>
      <c r="O2" s="218"/>
      <c r="P2" s="218"/>
      <c r="Q2" s="218"/>
    </row>
    <row r="3" spans="1:19" ht="15.75" customHeight="1" x14ac:dyDescent="0.25">
      <c r="B3" s="67"/>
      <c r="C3" s="67"/>
      <c r="D3" s="67"/>
      <c r="E3" s="67"/>
      <c r="F3" s="67"/>
      <c r="G3" s="67"/>
      <c r="H3" s="67"/>
      <c r="I3" s="67"/>
      <c r="J3" s="67"/>
      <c r="K3" s="67"/>
      <c r="L3" s="67"/>
      <c r="M3" s="67"/>
      <c r="N3" s="67"/>
    </row>
    <row r="4" spans="1:19" ht="22.15" customHeight="1" x14ac:dyDescent="0.25">
      <c r="A4" s="219"/>
      <c r="B4" s="219"/>
      <c r="C4" s="219"/>
      <c r="D4" s="219"/>
      <c r="E4" s="219"/>
      <c r="F4" s="219"/>
      <c r="G4" s="219"/>
      <c r="H4" s="219"/>
      <c r="I4" s="219"/>
      <c r="J4" s="219"/>
      <c r="K4" s="219"/>
      <c r="L4" s="219"/>
      <c r="M4" s="219"/>
      <c r="N4" s="219"/>
    </row>
    <row r="5" spans="1:19" ht="14.5" customHeight="1" x14ac:dyDescent="0.25"/>
    <row r="6" spans="1:19" ht="15.65" customHeight="1" x14ac:dyDescent="0.25">
      <c r="C6" s="40" t="s">
        <v>82</v>
      </c>
      <c r="D6" s="16"/>
      <c r="E6" s="16"/>
    </row>
    <row r="7" spans="1:19" ht="14.5" customHeight="1" x14ac:dyDescent="0.25">
      <c r="C7" s="221" t="s">
        <v>109</v>
      </c>
      <c r="D7" s="221"/>
      <c r="E7" s="221"/>
      <c r="F7" s="221"/>
      <c r="G7" s="221"/>
      <c r="H7" s="221"/>
      <c r="I7" s="221"/>
      <c r="J7" s="221"/>
      <c r="K7" s="221"/>
      <c r="L7" s="221"/>
      <c r="M7" s="221"/>
      <c r="N7" s="221"/>
      <c r="O7" s="221"/>
      <c r="P7" s="221"/>
      <c r="Q7" s="142"/>
    </row>
    <row r="8" spans="1:19" ht="14.5" customHeight="1" x14ac:dyDescent="0.25">
      <c r="C8" s="221"/>
      <c r="D8" s="221"/>
      <c r="E8" s="221"/>
      <c r="F8" s="221"/>
      <c r="G8" s="221"/>
      <c r="H8" s="221"/>
      <c r="I8" s="221"/>
      <c r="J8" s="221"/>
      <c r="K8" s="221"/>
      <c r="L8" s="221"/>
      <c r="M8" s="221"/>
      <c r="N8" s="221"/>
      <c r="O8" s="221"/>
      <c r="P8" s="221"/>
      <c r="Q8" s="142"/>
    </row>
    <row r="9" spans="1:19" ht="12" customHeight="1" x14ac:dyDescent="0.25">
      <c r="A9" s="220" t="s">
        <v>69</v>
      </c>
      <c r="B9" s="220"/>
      <c r="C9" s="221"/>
      <c r="D9" s="221"/>
      <c r="E9" s="221"/>
      <c r="F9" s="221"/>
      <c r="G9" s="221"/>
      <c r="H9" s="221"/>
      <c r="I9" s="221"/>
      <c r="J9" s="221"/>
      <c r="K9" s="221"/>
      <c r="L9" s="221"/>
      <c r="M9" s="221"/>
      <c r="N9" s="221"/>
      <c r="O9" s="221"/>
      <c r="P9" s="221"/>
    </row>
    <row r="10" spans="1:19" ht="14.5" customHeight="1" x14ac:dyDescent="0.25">
      <c r="B10" s="69" t="s">
        <v>85</v>
      </c>
      <c r="I10" s="205" t="s">
        <v>98</v>
      </c>
      <c r="J10" s="205"/>
      <c r="K10" s="205"/>
      <c r="L10" s="205"/>
      <c r="M10" s="205"/>
      <c r="N10" s="205"/>
      <c r="O10" s="205"/>
      <c r="P10" s="205"/>
    </row>
    <row r="11" spans="1:19" ht="27.65" customHeight="1" x14ac:dyDescent="0.15">
      <c r="B11" s="206" t="s">
        <v>14</v>
      </c>
      <c r="C11" s="206"/>
      <c r="D11" s="207" t="s">
        <v>89</v>
      </c>
      <c r="E11" s="207"/>
      <c r="F11" s="207"/>
      <c r="G11" s="207"/>
      <c r="H11" s="207"/>
      <c r="I11" s="207" t="s">
        <v>81</v>
      </c>
      <c r="J11" s="207"/>
      <c r="K11" s="207"/>
      <c r="L11" s="207" t="s">
        <v>21</v>
      </c>
      <c r="M11" s="207"/>
      <c r="N11" s="207"/>
      <c r="O11" s="207"/>
      <c r="P11" s="82">
        <v>3</v>
      </c>
    </row>
    <row r="12" spans="1:19" ht="13.15" customHeight="1" x14ac:dyDescent="0.25">
      <c r="B12" s="12" t="s">
        <v>13</v>
      </c>
      <c r="C12" s="12"/>
      <c r="D12" s="12"/>
      <c r="E12" s="12"/>
      <c r="F12" s="216">
        <f>'[2]Dados M2(Prt2)'!$B41</f>
        <v>35</v>
      </c>
      <c r="G12" s="216"/>
      <c r="H12" s="216"/>
      <c r="I12" s="216">
        <f>'[2]Dados M2(Prt2)'!$C41</f>
        <v>3</v>
      </c>
      <c r="J12" s="216"/>
      <c r="K12" s="216"/>
      <c r="L12" s="217">
        <f>'[2]Dados M2(Prt2)'!$G41</f>
        <v>7.8947368421052627E-2</v>
      </c>
      <c r="M12" s="217"/>
      <c r="N12" s="217"/>
      <c r="O12" s="217"/>
      <c r="P12" s="79">
        <f t="shared" ref="P12:P13" si="0">L12</f>
        <v>7.8947368421052627E-2</v>
      </c>
      <c r="Q12" s="70"/>
      <c r="R12" s="70"/>
      <c r="S12" s="70"/>
    </row>
    <row r="13" spans="1:19" ht="13.15" customHeight="1" x14ac:dyDescent="0.25">
      <c r="B13" s="55" t="s">
        <v>12</v>
      </c>
      <c r="C13" s="55"/>
      <c r="D13" s="55"/>
      <c r="E13" s="55"/>
      <c r="F13" s="216">
        <f>'[2]Dados M2(Prt2)'!$B42</f>
        <v>32</v>
      </c>
      <c r="G13" s="216"/>
      <c r="H13" s="216"/>
      <c r="I13" s="216">
        <f>'[2]Dados M2(Prt2)'!$C42</f>
        <v>2</v>
      </c>
      <c r="J13" s="216"/>
      <c r="K13" s="216"/>
      <c r="L13" s="217">
        <f>'[2]Dados M2(Prt2)'!$G42</f>
        <v>0.13513513513513514</v>
      </c>
      <c r="M13" s="217"/>
      <c r="N13" s="217"/>
      <c r="O13" s="217"/>
      <c r="P13" s="79">
        <f t="shared" si="0"/>
        <v>0.13513513513513514</v>
      </c>
      <c r="Q13" s="70"/>
      <c r="R13" s="70"/>
      <c r="S13" s="70"/>
    </row>
    <row r="14" spans="1:19" ht="13.15" customHeight="1" x14ac:dyDescent="0.25">
      <c r="B14" s="12" t="s">
        <v>11</v>
      </c>
      <c r="C14" s="12"/>
      <c r="D14" s="12"/>
      <c r="E14" s="12"/>
      <c r="F14" s="216"/>
      <c r="G14" s="216"/>
      <c r="H14" s="216"/>
      <c r="I14" s="216"/>
      <c r="J14" s="216"/>
      <c r="K14" s="216"/>
      <c r="L14" s="217"/>
      <c r="M14" s="217"/>
      <c r="N14" s="217"/>
      <c r="O14" s="217"/>
      <c r="P14" s="79"/>
      <c r="Q14" s="70"/>
      <c r="R14" s="70"/>
      <c r="S14" s="70"/>
    </row>
    <row r="15" spans="1:19" ht="13.15" customHeight="1" x14ac:dyDescent="0.25">
      <c r="A15" s="12"/>
      <c r="B15" s="55" t="s">
        <v>10</v>
      </c>
      <c r="C15" s="55"/>
      <c r="D15" s="55"/>
      <c r="E15" s="55"/>
      <c r="F15" s="216"/>
      <c r="G15" s="216"/>
      <c r="H15" s="216"/>
      <c r="I15" s="216"/>
      <c r="J15" s="216"/>
      <c r="K15" s="216"/>
      <c r="L15" s="217"/>
      <c r="M15" s="217"/>
      <c r="N15" s="217"/>
      <c r="O15" s="217"/>
      <c r="P15" s="79"/>
      <c r="Q15" s="70"/>
      <c r="R15" s="70"/>
      <c r="S15" s="70"/>
    </row>
    <row r="16" spans="1:19" ht="13.15" customHeight="1" x14ac:dyDescent="0.25">
      <c r="A16" s="12"/>
      <c r="B16" s="55" t="s">
        <v>9</v>
      </c>
      <c r="C16" s="163"/>
      <c r="D16" s="12"/>
      <c r="E16" s="12"/>
      <c r="F16" s="216"/>
      <c r="G16" s="216"/>
      <c r="H16" s="216"/>
      <c r="I16" s="216"/>
      <c r="J16" s="216"/>
      <c r="K16" s="216"/>
      <c r="L16" s="217"/>
      <c r="M16" s="217"/>
      <c r="N16" s="217"/>
      <c r="O16" s="217"/>
      <c r="P16" s="79"/>
      <c r="Q16" s="70"/>
      <c r="R16" s="70"/>
      <c r="S16" s="70"/>
    </row>
    <row r="17" spans="1:23" ht="13.15" customHeight="1" x14ac:dyDescent="0.25">
      <c r="A17" s="12"/>
      <c r="B17" s="55" t="s">
        <v>8</v>
      </c>
      <c r="C17" s="55"/>
      <c r="D17" s="55"/>
      <c r="E17" s="55"/>
      <c r="F17" s="216"/>
      <c r="G17" s="216"/>
      <c r="H17" s="216"/>
      <c r="I17" s="216"/>
      <c r="J17" s="216"/>
      <c r="K17" s="216"/>
      <c r="L17" s="217"/>
      <c r="M17" s="217"/>
      <c r="N17" s="217"/>
      <c r="O17" s="217"/>
      <c r="P17" s="79"/>
    </row>
    <row r="18" spans="1:23" ht="13.15" customHeight="1" x14ac:dyDescent="0.25">
      <c r="A18" s="12"/>
      <c r="B18" s="12" t="s">
        <v>7</v>
      </c>
      <c r="C18" s="12"/>
      <c r="D18" s="12"/>
      <c r="E18" s="12"/>
      <c r="F18" s="216"/>
      <c r="G18" s="216"/>
      <c r="H18" s="216"/>
      <c r="I18" s="216"/>
      <c r="J18" s="216"/>
      <c r="K18" s="216"/>
      <c r="L18" s="217"/>
      <c r="M18" s="217"/>
      <c r="N18" s="217"/>
      <c r="O18" s="217"/>
      <c r="P18" s="79"/>
    </row>
    <row r="19" spans="1:23" ht="13.15" customHeight="1" x14ac:dyDescent="0.25">
      <c r="B19" s="55" t="s">
        <v>6</v>
      </c>
      <c r="C19" s="55"/>
      <c r="D19" s="55"/>
      <c r="E19" s="55"/>
      <c r="F19" s="216"/>
      <c r="G19" s="216"/>
      <c r="H19" s="216"/>
      <c r="I19" s="216"/>
      <c r="J19" s="216"/>
      <c r="K19" s="216"/>
      <c r="L19" s="217"/>
      <c r="M19" s="217"/>
      <c r="N19" s="217"/>
      <c r="O19" s="217"/>
      <c r="P19" s="79"/>
    </row>
    <row r="20" spans="1:23" ht="13.15" customHeight="1" x14ac:dyDescent="0.25">
      <c r="B20" s="12" t="s">
        <v>5</v>
      </c>
      <c r="C20" s="12"/>
      <c r="D20" s="12"/>
      <c r="E20" s="12"/>
      <c r="F20" s="216"/>
      <c r="G20" s="216"/>
      <c r="H20" s="216"/>
      <c r="I20" s="216"/>
      <c r="J20" s="216"/>
      <c r="K20" s="216"/>
      <c r="L20" s="217"/>
      <c r="M20" s="217"/>
      <c r="N20" s="217"/>
      <c r="O20" s="217"/>
      <c r="P20" s="79"/>
    </row>
    <row r="21" spans="1:23" ht="13.15" customHeight="1" x14ac:dyDescent="0.25">
      <c r="B21" s="55" t="s">
        <v>4</v>
      </c>
      <c r="C21" s="55"/>
      <c r="D21" s="55"/>
      <c r="E21" s="55"/>
      <c r="F21" s="216"/>
      <c r="G21" s="216"/>
      <c r="H21" s="216"/>
      <c r="I21" s="216"/>
      <c r="J21" s="216"/>
      <c r="K21" s="216"/>
      <c r="L21" s="217"/>
      <c r="M21" s="217"/>
      <c r="N21" s="217"/>
      <c r="O21" s="217"/>
      <c r="P21" s="79"/>
    </row>
    <row r="22" spans="1:23" ht="13.15" customHeight="1" x14ac:dyDescent="0.25">
      <c r="B22" s="12" t="s">
        <v>3</v>
      </c>
      <c r="C22" s="12"/>
      <c r="D22" s="12"/>
      <c r="E22" s="12"/>
      <c r="F22" s="216"/>
      <c r="G22" s="216"/>
      <c r="H22" s="216"/>
      <c r="I22" s="216"/>
      <c r="J22" s="216"/>
      <c r="K22" s="216"/>
      <c r="L22" s="217"/>
      <c r="M22" s="217"/>
      <c r="N22" s="217"/>
      <c r="O22" s="217"/>
      <c r="P22" s="79"/>
    </row>
    <row r="23" spans="1:23" ht="13.15" customHeight="1" x14ac:dyDescent="0.25">
      <c r="B23" s="55" t="s">
        <v>2</v>
      </c>
      <c r="C23" s="55"/>
      <c r="D23" s="55"/>
      <c r="E23" s="55"/>
      <c r="F23" s="216"/>
      <c r="G23" s="216"/>
      <c r="H23" s="216"/>
      <c r="I23" s="216"/>
      <c r="J23" s="216"/>
      <c r="K23" s="216"/>
      <c r="L23" s="217"/>
      <c r="M23" s="217"/>
      <c r="N23" s="217"/>
      <c r="O23" s="217"/>
      <c r="P23" s="79"/>
    </row>
    <row r="24" spans="1:23" ht="14.5" customHeight="1" x14ac:dyDescent="0.25">
      <c r="B24" s="206" t="s">
        <v>1</v>
      </c>
      <c r="C24" s="206"/>
      <c r="D24" s="2"/>
      <c r="E24" s="2"/>
      <c r="F24" s="211" t="s">
        <v>22</v>
      </c>
      <c r="G24" s="211"/>
      <c r="H24" s="211"/>
      <c r="I24" s="211">
        <f>SUM(I12:I23)</f>
        <v>5</v>
      </c>
      <c r="J24" s="211"/>
      <c r="K24" s="211"/>
      <c r="L24" s="212">
        <f>'[2]Dados M2(Prt2)'!$G$53</f>
        <v>0.13513513513513514</v>
      </c>
      <c r="M24" s="212"/>
      <c r="N24" s="212"/>
      <c r="O24" s="212"/>
      <c r="P24" s="81">
        <f>L24</f>
        <v>0.13513513513513514</v>
      </c>
    </row>
    <row r="25" spans="1:23" ht="13.15" customHeight="1" x14ac:dyDescent="0.25">
      <c r="B25" s="71" t="s">
        <v>87</v>
      </c>
      <c r="C25" s="71"/>
      <c r="D25" s="71"/>
      <c r="E25" s="71"/>
      <c r="F25" s="71"/>
      <c r="G25" s="71"/>
      <c r="H25" s="71"/>
      <c r="I25" s="71"/>
      <c r="J25" s="71"/>
      <c r="K25" s="71"/>
      <c r="L25" s="71"/>
      <c r="M25" s="71"/>
    </row>
    <row r="26" spans="1:23" ht="13.15" customHeight="1" x14ac:dyDescent="0.25">
      <c r="B26" s="71" t="s">
        <v>88</v>
      </c>
      <c r="C26" s="71"/>
      <c r="D26" s="71"/>
      <c r="E26" s="71"/>
      <c r="F26" s="71"/>
      <c r="G26" s="71"/>
      <c r="H26" s="71"/>
      <c r="I26" s="71"/>
      <c r="J26" s="71"/>
      <c r="K26" s="71"/>
      <c r="L26" s="71"/>
      <c r="M26" s="71"/>
    </row>
    <row r="27" spans="1:23" ht="13.15" customHeight="1" x14ac:dyDescent="0.25">
      <c r="B27" s="71" t="s">
        <v>42</v>
      </c>
      <c r="C27" s="71"/>
      <c r="D27" s="71"/>
      <c r="E27" s="71"/>
      <c r="F27" s="71"/>
      <c r="G27" s="72" t="s">
        <v>0</v>
      </c>
      <c r="I27" s="71"/>
      <c r="J27" s="72" t="s">
        <v>40</v>
      </c>
      <c r="M27" s="71" t="s">
        <v>41</v>
      </c>
    </row>
    <row r="28" spans="1:23" ht="13.15" customHeight="1" x14ac:dyDescent="0.25">
      <c r="B28" s="71"/>
      <c r="C28" s="71"/>
      <c r="D28" s="71"/>
      <c r="E28" s="71"/>
      <c r="G28" s="71"/>
      <c r="H28" s="71"/>
      <c r="K28" s="71"/>
    </row>
    <row r="29" spans="1:23" ht="13.15" customHeight="1" x14ac:dyDescent="0.25">
      <c r="B29" s="71"/>
      <c r="C29" s="71"/>
      <c r="D29" s="71"/>
      <c r="E29" s="71"/>
      <c r="G29" s="71"/>
      <c r="H29" s="71"/>
      <c r="I29" s="71"/>
      <c r="J29" s="71"/>
      <c r="K29" s="71"/>
      <c r="L29" s="71"/>
      <c r="M29" s="71"/>
      <c r="O29" s="10"/>
      <c r="R29" s="12"/>
      <c r="S29" s="12"/>
      <c r="T29" s="12"/>
      <c r="U29" s="12"/>
      <c r="V29" s="12"/>
      <c r="W29" s="12"/>
    </row>
    <row r="30" spans="1:23" ht="13.15" customHeight="1" x14ac:dyDescent="0.25">
      <c r="B30" s="71"/>
      <c r="C30" s="71"/>
      <c r="D30" s="71"/>
      <c r="E30" s="71"/>
      <c r="G30" s="71"/>
      <c r="H30" s="71"/>
      <c r="I30" s="71"/>
      <c r="J30" s="71"/>
      <c r="K30" s="71"/>
      <c r="L30" s="71"/>
      <c r="M30" s="71"/>
      <c r="O30" s="10"/>
      <c r="R30" s="12"/>
      <c r="S30" s="12"/>
      <c r="T30" s="12"/>
      <c r="U30" s="12"/>
      <c r="V30" s="12"/>
      <c r="W30" s="12"/>
    </row>
    <row r="31" spans="1:23" ht="14.5" customHeight="1" x14ac:dyDescent="0.25">
      <c r="O31" s="10"/>
      <c r="R31" s="12"/>
      <c r="S31" s="12"/>
      <c r="T31" s="12"/>
      <c r="U31" s="12"/>
      <c r="V31" s="12"/>
      <c r="W31" s="12"/>
    </row>
    <row r="32" spans="1:23" ht="14.5" customHeight="1" x14ac:dyDescent="0.25">
      <c r="R32" s="12"/>
      <c r="S32" s="12"/>
      <c r="T32" s="12"/>
      <c r="U32" s="12"/>
      <c r="V32" s="12"/>
      <c r="W32" s="12"/>
    </row>
    <row r="33" spans="3:23" ht="14.5" customHeight="1" x14ac:dyDescent="0.25">
      <c r="R33" s="12"/>
      <c r="S33" s="12"/>
      <c r="T33" s="12"/>
      <c r="U33" s="12"/>
      <c r="V33" s="12"/>
      <c r="W33" s="12"/>
    </row>
    <row r="34" spans="3:23" ht="14.5" customHeight="1" x14ac:dyDescent="0.25"/>
    <row r="35" spans="3:23" ht="14.5" customHeight="1" x14ac:dyDescent="0.25"/>
    <row r="36" spans="3:23" ht="14.5" customHeight="1" x14ac:dyDescent="0.25"/>
    <row r="37" spans="3:23" ht="14.5" customHeight="1" x14ac:dyDescent="0.25"/>
    <row r="38" spans="3:23" ht="14.5" customHeight="1" x14ac:dyDescent="0.25"/>
    <row r="39" spans="3:23" ht="14.5" customHeight="1" x14ac:dyDescent="0.25"/>
    <row r="40" spans="3:23" ht="14.5" customHeight="1" x14ac:dyDescent="0.25">
      <c r="R40" s="12"/>
      <c r="S40" s="12"/>
      <c r="T40" s="12"/>
      <c r="U40" s="12"/>
      <c r="V40" s="12"/>
      <c r="W40" s="12"/>
    </row>
    <row r="41" spans="3:23" x14ac:dyDescent="0.25">
      <c r="R41" s="12"/>
      <c r="S41" s="12"/>
      <c r="T41" s="12"/>
      <c r="U41" s="12"/>
      <c r="V41" s="12"/>
      <c r="W41" s="12"/>
    </row>
    <row r="42" spans="3:23" x14ac:dyDescent="0.25">
      <c r="R42" s="12"/>
      <c r="S42" s="12"/>
      <c r="T42" s="12"/>
      <c r="U42" s="12"/>
      <c r="V42" s="12"/>
      <c r="W42" s="12"/>
    </row>
    <row r="43" spans="3:23" x14ac:dyDescent="0.25">
      <c r="R43" s="12"/>
      <c r="S43" s="12"/>
      <c r="T43" s="12"/>
      <c r="U43" s="12"/>
      <c r="V43" s="12"/>
      <c r="W43" s="12"/>
    </row>
    <row r="44" spans="3:23" x14ac:dyDescent="0.25">
      <c r="R44" s="12"/>
      <c r="S44" s="12"/>
      <c r="T44" s="12"/>
      <c r="U44" s="12"/>
      <c r="V44" s="12"/>
      <c r="W44" s="12"/>
    </row>
    <row r="47" spans="3:23" x14ac:dyDescent="0.25">
      <c r="C47" s="112"/>
      <c r="D47" s="112"/>
      <c r="E47" s="112"/>
      <c r="F47" s="112"/>
      <c r="G47" s="112"/>
      <c r="H47" s="112"/>
      <c r="I47" s="112"/>
      <c r="J47" s="112"/>
      <c r="K47" s="112"/>
      <c r="L47" s="112"/>
      <c r="M47" s="112"/>
      <c r="N47" s="112"/>
    </row>
    <row r="48" spans="3:23" ht="14.5" customHeight="1" x14ac:dyDescent="0.25">
      <c r="C48" s="112"/>
      <c r="D48" s="112"/>
      <c r="E48" s="112"/>
      <c r="F48" s="112"/>
      <c r="G48" s="112"/>
      <c r="H48" s="112"/>
      <c r="I48" s="112"/>
      <c r="J48" s="112"/>
      <c r="K48" s="112"/>
      <c r="L48" s="112"/>
      <c r="M48" s="112"/>
      <c r="N48" s="112"/>
      <c r="P48" s="12"/>
    </row>
    <row r="49" spans="1:16" ht="14.5" customHeight="1" x14ac:dyDescent="0.25">
      <c r="C49" s="112"/>
      <c r="D49" s="112"/>
      <c r="E49" s="112"/>
      <c r="F49" s="112"/>
      <c r="G49" s="112"/>
      <c r="H49" s="112"/>
      <c r="I49" s="112"/>
      <c r="J49" s="112"/>
      <c r="K49" s="112"/>
      <c r="L49" s="112"/>
      <c r="M49" s="112"/>
      <c r="N49" s="112"/>
      <c r="P49" s="12"/>
    </row>
    <row r="50" spans="1:16" x14ac:dyDescent="0.25">
      <c r="C50" s="112"/>
      <c r="D50" s="112"/>
      <c r="E50" s="112"/>
      <c r="F50" s="112"/>
      <c r="G50" s="112"/>
      <c r="H50" s="112"/>
      <c r="I50" s="112"/>
      <c r="J50" s="112"/>
      <c r="K50" s="112"/>
      <c r="L50" s="112"/>
      <c r="M50" s="112"/>
      <c r="N50" s="112"/>
      <c r="P50" s="12"/>
    </row>
    <row r="51" spans="1:16" x14ac:dyDescent="0.25">
      <c r="C51" s="112"/>
      <c r="D51" s="112"/>
      <c r="E51" s="112"/>
      <c r="F51" s="112"/>
      <c r="G51" s="112"/>
      <c r="H51" s="112"/>
      <c r="I51" s="112"/>
      <c r="J51" s="112"/>
      <c r="K51" s="112"/>
      <c r="L51" s="112"/>
      <c r="M51" s="112"/>
      <c r="N51" s="112"/>
      <c r="P51" s="12"/>
    </row>
    <row r="52" spans="1:16" x14ac:dyDescent="0.25">
      <c r="B52" s="12"/>
      <c r="O52" s="12"/>
      <c r="P52" s="12"/>
    </row>
    <row r="53" spans="1:16" x14ac:dyDescent="0.25">
      <c r="A53" s="73"/>
    </row>
  </sheetData>
  <mergeCells count="49">
    <mergeCell ref="B11:C11"/>
    <mergeCell ref="D11:H11"/>
    <mergeCell ref="I11:K11"/>
    <mergeCell ref="L11:O11"/>
    <mergeCell ref="C2:Q2"/>
    <mergeCell ref="A4:N4"/>
    <mergeCell ref="C7:P9"/>
    <mergeCell ref="A9:B9"/>
    <mergeCell ref="I10:P10"/>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B24:C24"/>
    <mergeCell ref="F24:H24"/>
    <mergeCell ref="I24:K24"/>
    <mergeCell ref="L24:O24"/>
    <mergeCell ref="F22:H22"/>
    <mergeCell ref="I22:K22"/>
    <mergeCell ref="L22:O22"/>
    <mergeCell ref="F23:H23"/>
    <mergeCell ref="I23:K23"/>
    <mergeCell ref="L23:O23"/>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3"/>
  <sheetViews>
    <sheetView workbookViewId="0">
      <selection activeCell="S4" sqref="S4"/>
    </sheetView>
  </sheetViews>
  <sheetFormatPr defaultColWidth="8.81640625" defaultRowHeight="14.5" x14ac:dyDescent="0.25"/>
  <cols>
    <col min="1" max="1" width="9.453125" style="15" customWidth="1"/>
    <col min="2" max="2" width="3" style="15" customWidth="1"/>
    <col min="3" max="3" width="7.1796875" style="15" customWidth="1"/>
    <col min="4" max="5" width="0.81640625" style="15" customWidth="1"/>
    <col min="6" max="6" width="13.453125" style="15" customWidth="1"/>
    <col min="7" max="8" width="1.7265625" style="15" customWidth="1"/>
    <col min="9" max="9" width="3.1796875" style="15" customWidth="1"/>
    <col min="10" max="10" width="16.54296875" style="15" customWidth="1"/>
    <col min="11" max="11" width="2.26953125" style="15" customWidth="1"/>
    <col min="12" max="12" width="2" style="15" customWidth="1"/>
    <col min="13" max="13" width="12" style="15" customWidth="1"/>
    <col min="14" max="14" width="2.54296875" style="15" customWidth="1"/>
    <col min="15" max="15" width="2.7265625" style="15" customWidth="1"/>
    <col min="16" max="16" width="3.7265625" style="15" customWidth="1"/>
    <col min="17" max="17" width="3" style="15" customWidth="1"/>
    <col min="18" max="18" width="9.7265625" style="15" customWidth="1"/>
    <col min="19" max="16384" width="8.81640625" style="15"/>
  </cols>
  <sheetData>
    <row r="1" spans="1:18" ht="15" customHeight="1" x14ac:dyDescent="0.25"/>
    <row r="2" spans="1:18" ht="15.75" customHeight="1" x14ac:dyDescent="0.25">
      <c r="C2" s="218" t="s">
        <v>15</v>
      </c>
      <c r="D2" s="218"/>
      <c r="E2" s="218"/>
      <c r="F2" s="218"/>
      <c r="G2" s="218"/>
      <c r="H2" s="218"/>
      <c r="I2" s="218"/>
      <c r="J2" s="218"/>
      <c r="K2" s="218"/>
      <c r="L2" s="218"/>
      <c r="M2" s="218"/>
      <c r="N2" s="218"/>
      <c r="O2" s="218"/>
      <c r="P2" s="218"/>
      <c r="Q2" s="218"/>
      <c r="R2" s="218"/>
    </row>
    <row r="3" spans="1:18" ht="15.75" customHeight="1" x14ac:dyDescent="0.25">
      <c r="B3" s="67"/>
      <c r="C3" s="67"/>
      <c r="D3" s="67"/>
      <c r="E3" s="67"/>
      <c r="F3" s="67"/>
      <c r="G3" s="67"/>
      <c r="H3" s="67"/>
      <c r="I3" s="67"/>
      <c r="J3" s="67"/>
      <c r="K3" s="67"/>
      <c r="L3" s="67"/>
      <c r="M3" s="67"/>
      <c r="N3" s="67"/>
      <c r="O3" s="67"/>
    </row>
    <row r="4" spans="1:18" ht="22.15" customHeight="1" x14ac:dyDescent="0.25">
      <c r="A4" s="219"/>
      <c r="B4" s="219"/>
      <c r="C4" s="219"/>
      <c r="D4" s="219"/>
      <c r="E4" s="219"/>
      <c r="F4" s="219"/>
      <c r="G4" s="219"/>
      <c r="H4" s="219"/>
      <c r="I4" s="219"/>
      <c r="J4" s="219"/>
      <c r="K4" s="219"/>
      <c r="L4" s="219"/>
      <c r="M4" s="219"/>
      <c r="N4" s="219"/>
      <c r="O4" s="219"/>
    </row>
    <row r="5" spans="1:18" ht="14.5" customHeight="1" x14ac:dyDescent="0.25"/>
    <row r="6" spans="1:18" ht="15.65" customHeight="1" x14ac:dyDescent="0.25">
      <c r="C6" s="40" t="s">
        <v>23</v>
      </c>
      <c r="D6" s="16"/>
      <c r="E6" s="16"/>
    </row>
    <row r="7" spans="1:18" ht="14.5" customHeight="1" x14ac:dyDescent="0.25">
      <c r="C7" s="221" t="s">
        <v>112</v>
      </c>
      <c r="D7" s="221"/>
      <c r="E7" s="221"/>
      <c r="F7" s="221"/>
      <c r="G7" s="221"/>
      <c r="H7" s="221"/>
      <c r="I7" s="221"/>
      <c r="J7" s="221"/>
      <c r="K7" s="221"/>
      <c r="L7" s="221"/>
      <c r="M7" s="221"/>
      <c r="N7" s="221"/>
      <c r="O7" s="221"/>
      <c r="P7" s="221"/>
      <c r="Q7" s="221"/>
      <c r="R7" s="221"/>
    </row>
    <row r="8" spans="1:18" ht="14.5" customHeight="1" x14ac:dyDescent="0.25">
      <c r="C8" s="221"/>
      <c r="D8" s="221"/>
      <c r="E8" s="221"/>
      <c r="F8" s="221"/>
      <c r="G8" s="221"/>
      <c r="H8" s="221"/>
      <c r="I8" s="221"/>
      <c r="J8" s="221"/>
      <c r="K8" s="221"/>
      <c r="L8" s="221"/>
      <c r="M8" s="221"/>
      <c r="N8" s="221"/>
      <c r="O8" s="221"/>
      <c r="P8" s="221"/>
      <c r="Q8" s="221"/>
      <c r="R8" s="221"/>
    </row>
    <row r="9" spans="1:18" ht="14.5" customHeight="1" x14ac:dyDescent="0.25">
      <c r="B9" s="68"/>
      <c r="C9" s="14"/>
      <c r="D9" s="68"/>
      <c r="E9" s="68"/>
      <c r="K9" s="166"/>
    </row>
    <row r="10" spans="1:18" ht="12" customHeight="1" x14ac:dyDescent="0.25">
      <c r="B10" s="68"/>
      <c r="C10" s="14"/>
      <c r="D10" s="68"/>
      <c r="E10" s="68"/>
    </row>
    <row r="11" spans="1:18" ht="14.5" customHeight="1" x14ac:dyDescent="0.25">
      <c r="B11" s="69" t="s">
        <v>36</v>
      </c>
      <c r="J11" s="205" t="s">
        <v>98</v>
      </c>
      <c r="K11" s="205"/>
      <c r="L11" s="205"/>
      <c r="M11" s="205"/>
      <c r="N11" s="205"/>
      <c r="O11" s="205"/>
      <c r="P11" s="205"/>
      <c r="Q11" s="205"/>
    </row>
    <row r="12" spans="1:18" ht="27.65" customHeight="1" x14ac:dyDescent="0.15">
      <c r="B12" s="206" t="s">
        <v>14</v>
      </c>
      <c r="C12" s="206"/>
      <c r="D12" s="2"/>
      <c r="E12" s="2"/>
      <c r="F12" s="207" t="s">
        <v>24</v>
      </c>
      <c r="G12" s="207"/>
      <c r="H12" s="207"/>
      <c r="I12" s="207"/>
      <c r="J12" s="207" t="s">
        <v>25</v>
      </c>
      <c r="K12" s="207"/>
      <c r="L12" s="207"/>
      <c r="M12" s="207" t="s">
        <v>49</v>
      </c>
      <c r="N12" s="207"/>
      <c r="O12" s="207"/>
      <c r="P12" s="207"/>
      <c r="Q12" s="82">
        <v>1</v>
      </c>
    </row>
    <row r="13" spans="1:18" ht="13.15" customHeight="1" x14ac:dyDescent="0.25">
      <c r="B13" s="12" t="s">
        <v>13</v>
      </c>
      <c r="C13" s="12"/>
      <c r="D13" s="12"/>
      <c r="E13" s="12"/>
      <c r="F13" s="216">
        <f>'[3]Dados Meta 3'!$F6</f>
        <v>4989</v>
      </c>
      <c r="G13" s="216"/>
      <c r="H13" s="216"/>
      <c r="I13" s="216"/>
      <c r="J13" s="216">
        <f>'[3]Dados Meta 3'!$H6</f>
        <v>15838</v>
      </c>
      <c r="K13" s="216"/>
      <c r="L13" s="216"/>
      <c r="M13" s="217">
        <f>'[3]Dados Meta 3'!$K6</f>
        <v>0.66558451423456055</v>
      </c>
      <c r="N13" s="217"/>
      <c r="O13" s="217"/>
      <c r="P13" s="217"/>
      <c r="Q13" s="79">
        <f>'[3]1º Grau'!$Q12</f>
        <v>0.3150018941785579</v>
      </c>
      <c r="R13" s="70"/>
    </row>
    <row r="14" spans="1:18" ht="13.15" customHeight="1" x14ac:dyDescent="0.25">
      <c r="B14" s="55" t="s">
        <v>12</v>
      </c>
      <c r="C14" s="55"/>
      <c r="D14" s="55"/>
      <c r="E14" s="55"/>
      <c r="F14" s="216">
        <f>'[3]Dados Meta 3'!$F7</f>
        <v>12342</v>
      </c>
      <c r="G14" s="216"/>
      <c r="H14" s="216"/>
      <c r="I14" s="216"/>
      <c r="J14" s="216">
        <f>'[3]Dados Meta 3'!$H7</f>
        <v>27822</v>
      </c>
      <c r="K14" s="216"/>
      <c r="L14" s="216"/>
      <c r="M14" s="217">
        <f>'[3]Dados Meta 3'!$K7</f>
        <v>0.83874498121319241</v>
      </c>
      <c r="N14" s="217"/>
      <c r="O14" s="217"/>
      <c r="P14" s="217"/>
      <c r="Q14" s="79">
        <f>'[3]1º Grau'!$Q13</f>
        <v>0.39695373339441137</v>
      </c>
      <c r="R14" s="70"/>
    </row>
    <row r="15" spans="1:18" ht="13.15" customHeight="1" x14ac:dyDescent="0.25">
      <c r="B15" s="12" t="s">
        <v>11</v>
      </c>
      <c r="C15" s="12"/>
      <c r="D15" s="12"/>
      <c r="E15" s="12"/>
      <c r="F15" s="216"/>
      <c r="G15" s="216"/>
      <c r="H15" s="216"/>
      <c r="I15" s="216"/>
      <c r="J15" s="216"/>
      <c r="K15" s="216"/>
      <c r="L15" s="216"/>
      <c r="M15" s="217"/>
      <c r="N15" s="217"/>
      <c r="O15" s="217"/>
      <c r="P15" s="217"/>
      <c r="Q15" s="79"/>
      <c r="R15" s="70"/>
    </row>
    <row r="16" spans="1:18" ht="13.15" customHeight="1" x14ac:dyDescent="0.25">
      <c r="A16" s="12"/>
      <c r="B16" s="12" t="s">
        <v>9</v>
      </c>
      <c r="C16" s="162"/>
      <c r="D16" s="55"/>
      <c r="E16" s="55"/>
      <c r="F16" s="216"/>
      <c r="G16" s="216"/>
      <c r="H16" s="216"/>
      <c r="I16" s="216"/>
      <c r="J16" s="216"/>
      <c r="K16" s="216"/>
      <c r="L16" s="216"/>
      <c r="M16" s="217"/>
      <c r="N16" s="217"/>
      <c r="O16" s="217"/>
      <c r="P16" s="217"/>
      <c r="Q16" s="79"/>
      <c r="R16" s="70"/>
    </row>
    <row r="17" spans="1:18" ht="13.15" customHeight="1" x14ac:dyDescent="0.25">
      <c r="A17" s="12"/>
      <c r="B17" s="12" t="s">
        <v>9</v>
      </c>
      <c r="C17" s="12"/>
      <c r="D17" s="12"/>
      <c r="E17" s="12"/>
      <c r="F17" s="216"/>
      <c r="G17" s="216"/>
      <c r="H17" s="216"/>
      <c r="I17" s="216"/>
      <c r="J17" s="216"/>
      <c r="K17" s="216"/>
      <c r="L17" s="216"/>
      <c r="M17" s="217"/>
      <c r="N17" s="217"/>
      <c r="O17" s="217"/>
      <c r="P17" s="217"/>
      <c r="Q17" s="79"/>
      <c r="R17" s="70"/>
    </row>
    <row r="18" spans="1:18" ht="13.15" customHeight="1" x14ac:dyDescent="0.25">
      <c r="A18" s="12"/>
      <c r="B18" s="55" t="s">
        <v>8</v>
      </c>
      <c r="C18" s="55"/>
      <c r="D18" s="55"/>
      <c r="E18" s="55"/>
      <c r="F18" s="216"/>
      <c r="G18" s="216"/>
      <c r="H18" s="216"/>
      <c r="I18" s="216"/>
      <c r="J18" s="216"/>
      <c r="K18" s="216"/>
      <c r="L18" s="216"/>
      <c r="M18" s="217"/>
      <c r="N18" s="217"/>
      <c r="O18" s="217"/>
      <c r="P18" s="217"/>
      <c r="Q18" s="79"/>
    </row>
    <row r="19" spans="1:18" ht="13.15" customHeight="1" x14ac:dyDescent="0.25">
      <c r="A19" s="12"/>
      <c r="B19" s="12" t="s">
        <v>7</v>
      </c>
      <c r="C19" s="12"/>
      <c r="D19" s="12"/>
      <c r="E19" s="12"/>
      <c r="F19" s="216"/>
      <c r="G19" s="216"/>
      <c r="H19" s="216"/>
      <c r="I19" s="216"/>
      <c r="J19" s="216"/>
      <c r="K19" s="216"/>
      <c r="L19" s="216"/>
      <c r="M19" s="217"/>
      <c r="N19" s="217"/>
      <c r="O19" s="217"/>
      <c r="P19" s="217"/>
      <c r="Q19" s="79"/>
    </row>
    <row r="20" spans="1:18" ht="13.15" customHeight="1" x14ac:dyDescent="0.25">
      <c r="B20" s="55" t="s">
        <v>6</v>
      </c>
      <c r="C20" s="55"/>
      <c r="D20" s="55"/>
      <c r="E20" s="55"/>
      <c r="F20" s="216"/>
      <c r="G20" s="216"/>
      <c r="H20" s="216"/>
      <c r="I20" s="216"/>
      <c r="J20" s="216"/>
      <c r="K20" s="216"/>
      <c r="L20" s="216"/>
      <c r="M20" s="217"/>
      <c r="N20" s="217"/>
      <c r="O20" s="217"/>
      <c r="P20" s="217"/>
      <c r="Q20" s="79"/>
    </row>
    <row r="21" spans="1:18" ht="13.15" customHeight="1" x14ac:dyDescent="0.25">
      <c r="B21" s="12" t="s">
        <v>5</v>
      </c>
      <c r="C21" s="12"/>
      <c r="D21" s="12"/>
      <c r="E21" s="12"/>
      <c r="F21" s="216"/>
      <c r="G21" s="216"/>
      <c r="H21" s="216"/>
      <c r="I21" s="216"/>
      <c r="J21" s="216"/>
      <c r="K21" s="216"/>
      <c r="L21" s="216"/>
      <c r="M21" s="217"/>
      <c r="N21" s="217"/>
      <c r="O21" s="217"/>
      <c r="P21" s="217"/>
      <c r="Q21" s="79"/>
    </row>
    <row r="22" spans="1:18" ht="13.15" customHeight="1" x14ac:dyDescent="0.25">
      <c r="B22" s="55" t="s">
        <v>4</v>
      </c>
      <c r="C22" s="55"/>
      <c r="D22" s="55"/>
      <c r="E22" s="55"/>
      <c r="F22" s="216"/>
      <c r="G22" s="216"/>
      <c r="H22" s="216"/>
      <c r="I22" s="216"/>
      <c r="J22" s="216"/>
      <c r="K22" s="216"/>
      <c r="L22" s="216"/>
      <c r="M22" s="217"/>
      <c r="N22" s="217"/>
      <c r="O22" s="217"/>
      <c r="P22" s="217"/>
      <c r="Q22" s="79"/>
    </row>
    <row r="23" spans="1:18" ht="13.15" customHeight="1" x14ac:dyDescent="0.25">
      <c r="B23" s="12" t="s">
        <v>3</v>
      </c>
      <c r="C23" s="12"/>
      <c r="D23" s="12"/>
      <c r="E23" s="12"/>
      <c r="F23" s="216"/>
      <c r="G23" s="216"/>
      <c r="H23" s="216"/>
      <c r="I23" s="216"/>
      <c r="J23" s="216"/>
      <c r="K23" s="216"/>
      <c r="L23" s="216"/>
      <c r="M23" s="217"/>
      <c r="N23" s="217"/>
      <c r="O23" s="217"/>
      <c r="P23" s="217"/>
      <c r="Q23" s="79"/>
    </row>
    <row r="24" spans="1:18" ht="13.15" customHeight="1" x14ac:dyDescent="0.25">
      <c r="B24" s="55" t="s">
        <v>2</v>
      </c>
      <c r="C24" s="55"/>
      <c r="D24" s="55"/>
      <c r="E24" s="55"/>
      <c r="F24" s="216"/>
      <c r="G24" s="216"/>
      <c r="H24" s="216"/>
      <c r="I24" s="216"/>
      <c r="J24" s="216"/>
      <c r="K24" s="216"/>
      <c r="L24" s="216"/>
      <c r="M24" s="217"/>
      <c r="N24" s="217"/>
      <c r="O24" s="217"/>
      <c r="P24" s="217"/>
      <c r="Q24" s="79"/>
    </row>
    <row r="25" spans="1:18" ht="14.5" customHeight="1" x14ac:dyDescent="0.25">
      <c r="B25" s="206" t="s">
        <v>1</v>
      </c>
      <c r="C25" s="206"/>
      <c r="D25" s="2"/>
      <c r="E25" s="2"/>
      <c r="F25" s="211">
        <f>SUM(F13:F24)</f>
        <v>17331</v>
      </c>
      <c r="G25" s="211"/>
      <c r="H25" s="211"/>
      <c r="I25" s="211"/>
      <c r="J25" s="211">
        <f>SUM(J13:J24)</f>
        <v>43660</v>
      </c>
      <c r="K25" s="211"/>
      <c r="L25" s="211"/>
      <c r="M25" s="212">
        <f>'[3]Dados Meta 3'!$K$18</f>
        <v>0.83874498121319241</v>
      </c>
      <c r="N25" s="212"/>
      <c r="O25" s="212"/>
      <c r="P25" s="212"/>
      <c r="Q25" s="81">
        <f>M25</f>
        <v>0.83874498121319241</v>
      </c>
    </row>
    <row r="26" spans="1:18" ht="13.15" customHeight="1" x14ac:dyDescent="0.25">
      <c r="B26" s="71" t="s">
        <v>44</v>
      </c>
      <c r="C26" s="71"/>
      <c r="D26" s="71"/>
      <c r="E26" s="71"/>
      <c r="F26" s="71"/>
      <c r="G26" s="71" t="s">
        <v>93</v>
      </c>
      <c r="I26" s="71"/>
      <c r="J26" s="71"/>
      <c r="K26" s="71" t="s">
        <v>40</v>
      </c>
      <c r="N26" s="72" t="s">
        <v>41</v>
      </c>
    </row>
    <row r="27" spans="1:18" ht="13.15" customHeight="1" x14ac:dyDescent="0.25">
      <c r="B27" s="71"/>
      <c r="C27" s="71"/>
      <c r="D27" s="71"/>
      <c r="E27" s="71"/>
      <c r="G27" s="71"/>
      <c r="H27" s="71"/>
      <c r="L27" s="71"/>
    </row>
    <row r="28" spans="1:18" ht="13.15" customHeight="1" x14ac:dyDescent="0.25">
      <c r="B28" s="71"/>
      <c r="C28" s="71"/>
      <c r="D28" s="71"/>
      <c r="E28" s="71"/>
      <c r="G28" s="71"/>
      <c r="H28" s="71"/>
      <c r="I28" s="71"/>
      <c r="J28" s="71"/>
      <c r="K28" s="71"/>
      <c r="L28" s="71"/>
      <c r="M28" s="71"/>
      <c r="N28" s="71"/>
      <c r="P28" s="10"/>
    </row>
    <row r="29" spans="1:18" ht="13.15" customHeight="1" x14ac:dyDescent="0.25">
      <c r="B29" s="71"/>
      <c r="C29" s="71"/>
      <c r="D29" s="71"/>
      <c r="E29" s="71"/>
      <c r="I29" s="71"/>
      <c r="J29" s="71"/>
      <c r="K29" s="71"/>
      <c r="L29" s="71"/>
      <c r="M29" s="71"/>
      <c r="N29" s="71"/>
      <c r="P29" s="10"/>
    </row>
    <row r="30" spans="1:18" ht="14.5" customHeight="1" x14ac:dyDescent="0.25">
      <c r="P30" s="10"/>
    </row>
    <row r="31" spans="1:18" ht="14.5" customHeight="1" x14ac:dyDescent="0.25"/>
    <row r="32" spans="1:18" ht="14.5" customHeight="1" x14ac:dyDescent="0.25"/>
    <row r="33" spans="2:17" ht="14.5" customHeight="1" x14ac:dyDescent="0.25"/>
    <row r="34" spans="2:17" ht="14.5" customHeight="1" x14ac:dyDescent="0.25"/>
    <row r="35" spans="2:17" ht="14.5" customHeight="1" x14ac:dyDescent="0.25"/>
    <row r="36" spans="2:17" ht="14.5" customHeight="1" x14ac:dyDescent="0.25"/>
    <row r="37" spans="2:17" ht="14.5" customHeight="1" x14ac:dyDescent="0.25"/>
    <row r="38" spans="2:17" ht="14.5" customHeight="1" x14ac:dyDescent="0.25"/>
    <row r="39" spans="2:17" ht="14.5" customHeight="1" x14ac:dyDescent="0.25"/>
    <row r="47" spans="2:17" ht="14.5" customHeight="1" x14ac:dyDescent="0.25">
      <c r="Q47" s="12"/>
    </row>
    <row r="48" spans="2:17" ht="15" customHeight="1" x14ac:dyDescent="0.25">
      <c r="B48" s="12"/>
      <c r="C48" s="112"/>
      <c r="D48" s="112"/>
      <c r="E48" s="112"/>
      <c r="F48" s="112"/>
      <c r="G48" s="112"/>
      <c r="H48" s="112"/>
      <c r="I48" s="112"/>
      <c r="J48" s="112"/>
      <c r="K48" s="112"/>
      <c r="L48" s="112"/>
      <c r="M48" s="112"/>
      <c r="N48" s="112"/>
      <c r="O48" s="112"/>
      <c r="P48" s="112"/>
      <c r="Q48" s="12"/>
    </row>
    <row r="49" spans="1:17" ht="18" customHeight="1" x14ac:dyDescent="0.25">
      <c r="B49" s="12"/>
      <c r="C49" s="112"/>
      <c r="D49" s="112"/>
      <c r="E49" s="112"/>
      <c r="F49" s="112"/>
      <c r="G49" s="112"/>
      <c r="H49" s="112"/>
      <c r="I49" s="112"/>
      <c r="J49" s="112"/>
      <c r="K49" s="112"/>
      <c r="L49" s="112"/>
      <c r="M49" s="112"/>
      <c r="N49" s="112"/>
      <c r="O49" s="112"/>
      <c r="P49" s="112"/>
      <c r="Q49" s="12"/>
    </row>
    <row r="50" spans="1:17" ht="18" customHeight="1" x14ac:dyDescent="0.25">
      <c r="B50" s="12"/>
      <c r="C50" s="112"/>
      <c r="D50" s="112"/>
      <c r="E50" s="112"/>
      <c r="F50" s="112"/>
      <c r="G50" s="112"/>
      <c r="H50" s="112"/>
      <c r="I50" s="112"/>
      <c r="J50" s="112"/>
      <c r="K50" s="112"/>
      <c r="L50" s="112"/>
      <c r="M50" s="112"/>
      <c r="N50" s="112"/>
      <c r="O50" s="112"/>
      <c r="P50" s="112"/>
      <c r="Q50" s="12"/>
    </row>
    <row r="51" spans="1:17" ht="18" customHeight="1" x14ac:dyDescent="0.25">
      <c r="B51" s="12"/>
      <c r="C51" s="112"/>
      <c r="D51" s="112"/>
      <c r="E51" s="112"/>
      <c r="F51" s="112"/>
      <c r="G51" s="112"/>
      <c r="H51" s="112"/>
      <c r="I51" s="112"/>
      <c r="J51" s="112"/>
      <c r="K51" s="112"/>
      <c r="L51" s="112"/>
      <c r="M51" s="112"/>
      <c r="N51" s="112"/>
      <c r="O51" s="112"/>
      <c r="P51" s="112"/>
      <c r="Q51" s="19"/>
    </row>
    <row r="52" spans="1:17" ht="18" customHeight="1" x14ac:dyDescent="0.25">
      <c r="C52" s="112"/>
      <c r="D52" s="112"/>
      <c r="E52" s="112"/>
      <c r="F52" s="112"/>
      <c r="G52" s="112"/>
      <c r="H52" s="112"/>
      <c r="I52" s="112"/>
      <c r="J52" s="112"/>
      <c r="K52" s="112"/>
      <c r="L52" s="112"/>
      <c r="M52" s="112"/>
      <c r="N52" s="112"/>
      <c r="O52" s="112"/>
      <c r="P52" s="112"/>
      <c r="Q52" s="12"/>
    </row>
    <row r="53" spans="1:17" x14ac:dyDescent="0.25">
      <c r="A53" s="73"/>
    </row>
  </sheetData>
  <mergeCells count="48">
    <mergeCell ref="M12:P12"/>
    <mergeCell ref="C2:R2"/>
    <mergeCell ref="M25:P25"/>
    <mergeCell ref="A4:O4"/>
    <mergeCell ref="C7:R8"/>
    <mergeCell ref="B12:C12"/>
    <mergeCell ref="F12:I12"/>
    <mergeCell ref="J12:L12"/>
    <mergeCell ref="J11:Q11"/>
    <mergeCell ref="F13:I13"/>
    <mergeCell ref="J13:L13"/>
    <mergeCell ref="M13:P13"/>
    <mergeCell ref="F14:I14"/>
    <mergeCell ref="J14:L14"/>
    <mergeCell ref="M14:P14"/>
    <mergeCell ref="F15:I15"/>
    <mergeCell ref="J15:L15"/>
    <mergeCell ref="M15:P15"/>
    <mergeCell ref="F16:I16"/>
    <mergeCell ref="J16:L16"/>
    <mergeCell ref="M16:P16"/>
    <mergeCell ref="F17:I17"/>
    <mergeCell ref="J17:L17"/>
    <mergeCell ref="M17:P17"/>
    <mergeCell ref="F18:I18"/>
    <mergeCell ref="J18:L18"/>
    <mergeCell ref="M18:P18"/>
    <mergeCell ref="F19:I19"/>
    <mergeCell ref="J19:L19"/>
    <mergeCell ref="M19:P19"/>
    <mergeCell ref="F20:I20"/>
    <mergeCell ref="J20:L20"/>
    <mergeCell ref="M20:P20"/>
    <mergeCell ref="M23:P23"/>
    <mergeCell ref="F24:I24"/>
    <mergeCell ref="J24:L24"/>
    <mergeCell ref="M24:P24"/>
    <mergeCell ref="F21:I21"/>
    <mergeCell ref="J21:L21"/>
    <mergeCell ref="M21:P21"/>
    <mergeCell ref="F22:I22"/>
    <mergeCell ref="J22:L22"/>
    <mergeCell ref="M22:P22"/>
    <mergeCell ref="B25:C25"/>
    <mergeCell ref="F25:I25"/>
    <mergeCell ref="J25:L25"/>
    <mergeCell ref="F23:I23"/>
    <mergeCell ref="J23:L23"/>
  </mergeCells>
  <conditionalFormatting sqref="Q13:Q24">
    <cfRule type="iconSet" priority="3">
      <iconSet showValue="0">
        <cfvo type="percent" val="0"/>
        <cfvo type="num" val="0"/>
        <cfvo type="num" val="0.4"/>
      </iconSet>
    </cfRule>
  </conditionalFormatting>
  <conditionalFormatting sqref="Q25">
    <cfRule type="iconSet" priority="1">
      <iconSet showValue="0">
        <cfvo type="percent" val="0"/>
        <cfvo type="num" val="0"/>
        <cfvo type="num" val="0.4"/>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3"/>
  <sheetViews>
    <sheetView workbookViewId="0">
      <selection activeCell="S4" sqref="S4"/>
    </sheetView>
  </sheetViews>
  <sheetFormatPr defaultColWidth="8.81640625" defaultRowHeight="14.5" x14ac:dyDescent="0.35"/>
  <cols>
    <col min="1" max="1" width="9.453125" style="5" customWidth="1"/>
    <col min="2" max="2" width="3" style="5" customWidth="1"/>
    <col min="3" max="3" width="7.1796875" style="5" customWidth="1"/>
    <col min="4" max="5" width="0.81640625" style="5" customWidth="1"/>
    <col min="6" max="6" width="11.54296875" style="5" customWidth="1"/>
    <col min="7" max="8" width="1.7265625" style="5" customWidth="1"/>
    <col min="9" max="9" width="3.1796875" style="5" customWidth="1"/>
    <col min="10" max="10" width="14.26953125" style="5" customWidth="1"/>
    <col min="11" max="11" width="2.26953125" style="5" customWidth="1"/>
    <col min="12" max="12" width="2" style="5" customWidth="1"/>
    <col min="13" max="13" width="9.54296875" style="5" customWidth="1"/>
    <col min="14" max="14" width="2.54296875" style="5" customWidth="1"/>
    <col min="15" max="15" width="2.7265625" style="5" customWidth="1"/>
    <col min="16" max="16" width="3.7265625" style="5" customWidth="1"/>
    <col min="17" max="17" width="3" style="5" customWidth="1"/>
    <col min="18" max="18" width="9.7265625" style="5" customWidth="1"/>
    <col min="19" max="16384" width="8.81640625" style="5"/>
  </cols>
  <sheetData>
    <row r="1" spans="1:18" ht="15" customHeight="1" x14ac:dyDescent="0.35"/>
    <row r="2" spans="1:18" ht="15.75" customHeight="1" x14ac:dyDescent="0.35">
      <c r="C2" s="222" t="s">
        <v>15</v>
      </c>
      <c r="D2" s="222"/>
      <c r="E2" s="222"/>
      <c r="F2" s="222"/>
      <c r="G2" s="222"/>
      <c r="H2" s="222"/>
      <c r="I2" s="222"/>
      <c r="J2" s="222"/>
      <c r="K2" s="222"/>
      <c r="L2" s="222"/>
      <c r="M2" s="222"/>
      <c r="N2" s="222"/>
      <c r="O2" s="222"/>
      <c r="P2" s="222"/>
      <c r="Q2" s="222"/>
      <c r="R2" s="222"/>
    </row>
    <row r="3" spans="1:18" ht="15.75" customHeight="1" x14ac:dyDescent="0.35">
      <c r="B3" s="6"/>
      <c r="C3" s="6"/>
      <c r="D3" s="6"/>
      <c r="E3" s="6"/>
      <c r="F3" s="6"/>
      <c r="G3" s="6"/>
      <c r="H3" s="6"/>
      <c r="I3" s="6"/>
      <c r="J3" s="6"/>
      <c r="K3" s="6"/>
      <c r="L3" s="6"/>
      <c r="M3" s="6"/>
      <c r="N3" s="6"/>
      <c r="O3" s="6"/>
    </row>
    <row r="4" spans="1:18" ht="22.15" customHeight="1" x14ac:dyDescent="0.35">
      <c r="A4" s="219"/>
      <c r="B4" s="219"/>
      <c r="C4" s="219"/>
      <c r="D4" s="219"/>
      <c r="E4" s="219"/>
      <c r="F4" s="219"/>
      <c r="G4" s="219"/>
      <c r="H4" s="219"/>
      <c r="I4" s="219"/>
      <c r="J4" s="219"/>
      <c r="K4" s="219"/>
      <c r="L4" s="219"/>
      <c r="M4" s="219"/>
      <c r="N4" s="219"/>
      <c r="O4" s="219"/>
    </row>
    <row r="5" spans="1:18" ht="14.5" customHeight="1" x14ac:dyDescent="0.35"/>
    <row r="6" spans="1:18" ht="15.65" customHeight="1" x14ac:dyDescent="0.35">
      <c r="C6" s="40" t="s">
        <v>71</v>
      </c>
      <c r="D6" s="16"/>
      <c r="E6" s="16"/>
    </row>
    <row r="7" spans="1:18" ht="15" customHeight="1" x14ac:dyDescent="0.35">
      <c r="C7" s="228" t="s">
        <v>113</v>
      </c>
      <c r="D7" s="228"/>
      <c r="E7" s="228"/>
      <c r="F7" s="228"/>
      <c r="G7" s="228"/>
      <c r="H7" s="228"/>
      <c r="I7" s="228"/>
      <c r="J7" s="228"/>
      <c r="K7" s="228"/>
      <c r="L7" s="228"/>
      <c r="M7" s="228"/>
      <c r="N7" s="228"/>
      <c r="O7" s="228"/>
      <c r="P7" s="228"/>
      <c r="Q7" s="228"/>
      <c r="R7" s="228"/>
    </row>
    <row r="8" spans="1:18" ht="15" customHeight="1" x14ac:dyDescent="0.35">
      <c r="C8" s="228"/>
      <c r="D8" s="228"/>
      <c r="E8" s="228"/>
      <c r="F8" s="228"/>
      <c r="G8" s="228"/>
      <c r="H8" s="228"/>
      <c r="I8" s="228"/>
      <c r="J8" s="228"/>
      <c r="K8" s="228"/>
      <c r="L8" s="228"/>
      <c r="M8" s="228"/>
      <c r="N8" s="228"/>
      <c r="O8" s="228"/>
      <c r="P8" s="228"/>
      <c r="Q8" s="228"/>
      <c r="R8" s="228"/>
    </row>
    <row r="9" spans="1:18" ht="17.149999999999999" customHeight="1" x14ac:dyDescent="0.35">
      <c r="C9" s="228"/>
      <c r="D9" s="228"/>
      <c r="E9" s="228"/>
      <c r="F9" s="228"/>
      <c r="G9" s="228"/>
      <c r="H9" s="228"/>
      <c r="I9" s="228"/>
      <c r="J9" s="228"/>
      <c r="K9" s="228"/>
      <c r="L9" s="228"/>
      <c r="M9" s="228"/>
      <c r="N9" s="228"/>
      <c r="O9" s="228"/>
      <c r="P9" s="228"/>
      <c r="Q9" s="228"/>
      <c r="R9" s="228"/>
    </row>
    <row r="10" spans="1:18" ht="14.5" customHeight="1" x14ac:dyDescent="0.35">
      <c r="B10" s="41" t="s">
        <v>16</v>
      </c>
      <c r="J10" s="205" t="s">
        <v>98</v>
      </c>
      <c r="K10" s="205"/>
      <c r="L10" s="205"/>
      <c r="M10" s="205"/>
      <c r="N10" s="205"/>
      <c r="O10" s="205"/>
      <c r="P10" s="205"/>
      <c r="Q10" s="205"/>
    </row>
    <row r="11" spans="1:18" ht="27.65" customHeight="1" x14ac:dyDescent="0.35">
      <c r="B11" s="206" t="s">
        <v>14</v>
      </c>
      <c r="C11" s="206"/>
      <c r="D11" s="2"/>
      <c r="E11" s="2"/>
      <c r="F11" s="207" t="s">
        <v>37</v>
      </c>
      <c r="G11" s="207"/>
      <c r="H11" s="207"/>
      <c r="I11" s="207"/>
      <c r="J11" s="207" t="s">
        <v>50</v>
      </c>
      <c r="K11" s="207"/>
      <c r="L11" s="207"/>
      <c r="M11" s="207" t="s">
        <v>49</v>
      </c>
      <c r="N11" s="207"/>
      <c r="O11" s="207"/>
      <c r="P11" s="207"/>
      <c r="Q11" s="82">
        <v>2</v>
      </c>
    </row>
    <row r="12" spans="1:18" ht="13.15" customHeight="1" x14ac:dyDescent="0.35">
      <c r="B12" s="7" t="s">
        <v>13</v>
      </c>
      <c r="C12" s="7"/>
      <c r="D12" s="7"/>
      <c r="E12" s="7"/>
      <c r="F12" s="224">
        <f>'[4]2026 (eGestão)'!$F2-'[4]2026 (eGestão)'!$H2</f>
        <v>35025</v>
      </c>
      <c r="G12" s="224"/>
      <c r="H12" s="224"/>
      <c r="I12" s="224"/>
      <c r="J12" s="225">
        <f>'[4]2026 (eGestão)'!$N2</f>
        <v>0.91957409286924729</v>
      </c>
      <c r="K12" s="225"/>
      <c r="L12" s="225"/>
      <c r="M12" s="226">
        <f>32.39%/J12</f>
        <v>0.35222827884305657</v>
      </c>
      <c r="N12" s="226"/>
      <c r="O12" s="226"/>
      <c r="P12" s="226"/>
      <c r="Q12" s="78">
        <f t="shared" ref="Q12:Q13" si="0">M12</f>
        <v>0.35222827884305657</v>
      </c>
      <c r="R12" s="8"/>
    </row>
    <row r="13" spans="1:18" ht="13.15" customHeight="1" x14ac:dyDescent="0.35">
      <c r="B13" s="3" t="s">
        <v>12</v>
      </c>
      <c r="C13" s="3"/>
      <c r="D13" s="3"/>
      <c r="E13" s="3"/>
      <c r="F13" s="224">
        <f>'[4]2026 (eGestão)'!$F3-'[4]2026 (eGestão)'!$H3</f>
        <v>67575</v>
      </c>
      <c r="G13" s="224"/>
      <c r="H13" s="224"/>
      <c r="I13" s="224"/>
      <c r="J13" s="225">
        <f>'[4]2026 (eGestão)'!$N3</f>
        <v>0.79234846598947173</v>
      </c>
      <c r="K13" s="225"/>
      <c r="L13" s="225"/>
      <c r="M13" s="226">
        <f>32.39%/J13</f>
        <v>0.40878478838918308</v>
      </c>
      <c r="N13" s="226"/>
      <c r="O13" s="226"/>
      <c r="P13" s="226"/>
      <c r="Q13" s="78">
        <f t="shared" si="0"/>
        <v>0.40878478838918308</v>
      </c>
      <c r="R13" s="8"/>
    </row>
    <row r="14" spans="1:18" ht="13.15" customHeight="1" x14ac:dyDescent="0.35">
      <c r="B14" s="7" t="s">
        <v>11</v>
      </c>
      <c r="C14" s="7"/>
      <c r="D14" s="7"/>
      <c r="E14" s="7"/>
      <c r="F14" s="224"/>
      <c r="G14" s="224"/>
      <c r="H14" s="224"/>
      <c r="I14" s="224"/>
      <c r="J14" s="225"/>
      <c r="K14" s="225"/>
      <c r="L14" s="225"/>
      <c r="M14" s="226"/>
      <c r="N14" s="226"/>
      <c r="O14" s="226"/>
      <c r="P14" s="226"/>
      <c r="Q14" s="78"/>
      <c r="R14" s="8"/>
    </row>
    <row r="15" spans="1:18" ht="13.15" customHeight="1" x14ac:dyDescent="0.35">
      <c r="A15" s="7"/>
      <c r="B15" s="3" t="s">
        <v>10</v>
      </c>
      <c r="C15" s="3"/>
      <c r="D15" s="3"/>
      <c r="E15" s="3"/>
      <c r="F15" s="224"/>
      <c r="G15" s="224"/>
      <c r="H15" s="224"/>
      <c r="I15" s="224"/>
      <c r="J15" s="225"/>
      <c r="K15" s="225"/>
      <c r="L15" s="225"/>
      <c r="M15" s="226"/>
      <c r="N15" s="226"/>
      <c r="O15" s="226"/>
      <c r="P15" s="226"/>
      <c r="Q15" s="78"/>
      <c r="R15" s="8"/>
    </row>
    <row r="16" spans="1:18" ht="13.15" customHeight="1" x14ac:dyDescent="0.35">
      <c r="A16" s="7"/>
      <c r="B16" s="3" t="s">
        <v>9</v>
      </c>
      <c r="C16" s="161"/>
      <c r="D16" s="7"/>
      <c r="E16" s="7"/>
      <c r="F16" s="224"/>
      <c r="G16" s="224"/>
      <c r="H16" s="224"/>
      <c r="I16" s="224"/>
      <c r="J16" s="225"/>
      <c r="K16" s="225"/>
      <c r="L16" s="225"/>
      <c r="M16" s="226"/>
      <c r="N16" s="226"/>
      <c r="O16" s="226"/>
      <c r="P16" s="226"/>
      <c r="Q16" s="78"/>
      <c r="R16" s="8"/>
    </row>
    <row r="17" spans="1:17" ht="13.15" customHeight="1" x14ac:dyDescent="0.35">
      <c r="A17" s="7"/>
      <c r="B17" s="3" t="s">
        <v>8</v>
      </c>
      <c r="C17" s="3"/>
      <c r="D17" s="3"/>
      <c r="E17" s="3"/>
      <c r="F17" s="224"/>
      <c r="G17" s="224"/>
      <c r="H17" s="224"/>
      <c r="I17" s="224"/>
      <c r="J17" s="225"/>
      <c r="K17" s="225"/>
      <c r="L17" s="225"/>
      <c r="M17" s="226"/>
      <c r="N17" s="226"/>
      <c r="O17" s="226"/>
      <c r="P17" s="226"/>
      <c r="Q17" s="78"/>
    </row>
    <row r="18" spans="1:17" ht="13.15" customHeight="1" x14ac:dyDescent="0.35">
      <c r="A18" s="7"/>
      <c r="B18" s="7" t="s">
        <v>7</v>
      </c>
      <c r="C18" s="7"/>
      <c r="D18" s="7"/>
      <c r="E18" s="7"/>
      <c r="F18" s="224"/>
      <c r="G18" s="224"/>
      <c r="H18" s="224"/>
      <c r="I18" s="224"/>
      <c r="J18" s="225"/>
      <c r="K18" s="225"/>
      <c r="L18" s="225"/>
      <c r="M18" s="226"/>
      <c r="N18" s="226"/>
      <c r="O18" s="226"/>
      <c r="P18" s="226"/>
      <c r="Q18" s="78"/>
    </row>
    <row r="19" spans="1:17" ht="13.15" customHeight="1" x14ac:dyDescent="0.35">
      <c r="B19" s="3" t="s">
        <v>6</v>
      </c>
      <c r="C19" s="3"/>
      <c r="D19" s="3"/>
      <c r="E19" s="3"/>
      <c r="F19" s="224"/>
      <c r="G19" s="224"/>
      <c r="H19" s="224"/>
      <c r="I19" s="224"/>
      <c r="J19" s="225"/>
      <c r="K19" s="225"/>
      <c r="L19" s="225"/>
      <c r="M19" s="226"/>
      <c r="N19" s="226"/>
      <c r="O19" s="226"/>
      <c r="P19" s="226"/>
      <c r="Q19" s="78"/>
    </row>
    <row r="20" spans="1:17" ht="13.15" customHeight="1" x14ac:dyDescent="0.35">
      <c r="B20" s="7" t="s">
        <v>5</v>
      </c>
      <c r="C20" s="7"/>
      <c r="D20" s="7"/>
      <c r="E20" s="7"/>
      <c r="F20" s="224"/>
      <c r="G20" s="224"/>
      <c r="H20" s="224"/>
      <c r="I20" s="224"/>
      <c r="J20" s="225"/>
      <c r="K20" s="225"/>
      <c r="L20" s="225"/>
      <c r="M20" s="226"/>
      <c r="N20" s="226"/>
      <c r="O20" s="226"/>
      <c r="P20" s="226"/>
      <c r="Q20" s="78"/>
    </row>
    <row r="21" spans="1:17" ht="13.15" customHeight="1" x14ac:dyDescent="0.35">
      <c r="B21" s="3" t="s">
        <v>4</v>
      </c>
      <c r="C21" s="3"/>
      <c r="D21" s="3"/>
      <c r="E21" s="3"/>
      <c r="F21" s="224"/>
      <c r="G21" s="224"/>
      <c r="H21" s="224"/>
      <c r="I21" s="224"/>
      <c r="J21" s="225"/>
      <c r="K21" s="225"/>
      <c r="L21" s="225"/>
      <c r="M21" s="226"/>
      <c r="N21" s="226"/>
      <c r="O21" s="226"/>
      <c r="P21" s="226"/>
      <c r="Q21" s="78"/>
    </row>
    <row r="22" spans="1:17" ht="13.15" customHeight="1" x14ac:dyDescent="0.35">
      <c r="B22" s="7" t="s">
        <v>3</v>
      </c>
      <c r="C22" s="7"/>
      <c r="D22" s="7"/>
      <c r="E22" s="7"/>
      <c r="F22" s="224"/>
      <c r="G22" s="224"/>
      <c r="H22" s="224"/>
      <c r="I22" s="224"/>
      <c r="J22" s="225"/>
      <c r="K22" s="225"/>
      <c r="L22" s="225"/>
      <c r="M22" s="226"/>
      <c r="N22" s="226"/>
      <c r="O22" s="226"/>
      <c r="P22" s="226"/>
      <c r="Q22" s="78"/>
    </row>
    <row r="23" spans="1:17" ht="13.15" customHeight="1" x14ac:dyDescent="0.35">
      <c r="B23" s="3" t="s">
        <v>2</v>
      </c>
      <c r="C23" s="3"/>
      <c r="D23" s="3"/>
      <c r="E23" s="3"/>
      <c r="F23" s="224"/>
      <c r="G23" s="224"/>
      <c r="H23" s="224"/>
      <c r="I23" s="224"/>
      <c r="J23" s="225"/>
      <c r="K23" s="225"/>
      <c r="L23" s="225"/>
      <c r="M23" s="226"/>
      <c r="N23" s="226"/>
      <c r="O23" s="226"/>
      <c r="P23" s="226"/>
      <c r="Q23" s="78"/>
    </row>
    <row r="24" spans="1:17" ht="14.5" customHeight="1" x14ac:dyDescent="0.35">
      <c r="B24" s="206" t="s">
        <v>1</v>
      </c>
      <c r="C24" s="206"/>
      <c r="D24" s="2"/>
      <c r="E24" s="2"/>
      <c r="F24" s="211">
        <f>SUM(F12:I23)</f>
        <v>102600</v>
      </c>
      <c r="G24" s="211"/>
      <c r="H24" s="211"/>
      <c r="I24" s="211"/>
      <c r="J24" s="227">
        <f>SMALL(J12:L23,1)</f>
        <v>0.79234846598947173</v>
      </c>
      <c r="K24" s="227"/>
      <c r="L24" s="227"/>
      <c r="M24" s="212">
        <f>LARGE(M12:P23,1)</f>
        <v>0.40878478838918308</v>
      </c>
      <c r="N24" s="212"/>
      <c r="O24" s="212"/>
      <c r="P24" s="212"/>
      <c r="Q24" s="80">
        <f>1</f>
        <v>1</v>
      </c>
    </row>
    <row r="25" spans="1:17" ht="13.15" customHeight="1" x14ac:dyDescent="0.35">
      <c r="B25" s="18" t="s">
        <v>51</v>
      </c>
      <c r="C25" s="9"/>
      <c r="D25" s="9"/>
      <c r="E25" s="9"/>
      <c r="F25" s="9"/>
      <c r="G25" s="9"/>
      <c r="H25" s="9"/>
      <c r="I25" s="9"/>
      <c r="J25" s="9"/>
      <c r="K25" s="9"/>
      <c r="L25" s="9"/>
      <c r="M25" s="9"/>
      <c r="N25" s="9"/>
    </row>
    <row r="26" spans="1:17" ht="13.15" customHeight="1" x14ac:dyDescent="0.35">
      <c r="B26" s="9" t="s">
        <v>39</v>
      </c>
      <c r="C26" s="9"/>
      <c r="D26" s="9"/>
      <c r="E26" s="9"/>
      <c r="F26" s="9"/>
      <c r="G26" s="9" t="s">
        <v>55</v>
      </c>
      <c r="I26" s="9"/>
      <c r="J26" s="9"/>
      <c r="K26" s="9" t="s">
        <v>47</v>
      </c>
      <c r="N26" s="9" t="s">
        <v>54</v>
      </c>
    </row>
    <row r="27" spans="1:17" ht="13.15" customHeight="1" x14ac:dyDescent="0.35">
      <c r="B27" s="9"/>
      <c r="C27" s="9"/>
      <c r="D27" s="9"/>
      <c r="E27" s="9"/>
      <c r="G27" s="9"/>
      <c r="H27" s="9"/>
      <c r="L27" s="9"/>
    </row>
    <row r="28" spans="1:17" ht="13.15" customHeight="1" x14ac:dyDescent="0.35">
      <c r="B28" s="9"/>
      <c r="C28" s="9"/>
      <c r="D28" s="9"/>
      <c r="E28" s="9"/>
      <c r="G28" s="9"/>
      <c r="H28" s="9"/>
      <c r="I28" s="9"/>
      <c r="J28" s="9"/>
      <c r="K28" s="9"/>
      <c r="L28" s="9"/>
      <c r="M28" s="9"/>
      <c r="N28" s="9"/>
      <c r="P28" s="10"/>
    </row>
    <row r="29" spans="1:17" ht="13.15" customHeight="1" x14ac:dyDescent="0.35">
      <c r="B29" s="9"/>
      <c r="C29" s="9"/>
      <c r="D29" s="9"/>
      <c r="E29" s="9"/>
      <c r="I29" s="9"/>
      <c r="J29" s="9"/>
      <c r="K29" s="9"/>
      <c r="L29" s="9"/>
      <c r="M29" s="9"/>
      <c r="N29" s="9"/>
      <c r="P29" s="10"/>
    </row>
    <row r="30" spans="1:17" ht="14.5" customHeight="1" x14ac:dyDescent="0.35">
      <c r="P30" s="10"/>
    </row>
    <row r="31" spans="1:17" ht="14.5" customHeight="1" x14ac:dyDescent="0.35"/>
    <row r="32" spans="1:17" ht="14.5" customHeight="1" x14ac:dyDescent="0.35"/>
    <row r="33" spans="2:17" ht="14.5" customHeight="1" x14ac:dyDescent="0.35"/>
    <row r="34" spans="2:17" ht="14.5" customHeight="1" x14ac:dyDescent="0.35"/>
    <row r="35" spans="2:17" ht="14.5" customHeight="1" x14ac:dyDescent="0.35"/>
    <row r="36" spans="2:17" ht="14.5" customHeight="1" x14ac:dyDescent="0.35"/>
    <row r="37" spans="2:17" ht="14.5" customHeight="1" x14ac:dyDescent="0.35"/>
    <row r="38" spans="2:17" ht="14.5" customHeight="1" x14ac:dyDescent="0.35"/>
    <row r="39" spans="2:17" ht="14.5" customHeight="1" x14ac:dyDescent="0.35"/>
    <row r="46" spans="2:17" ht="15" customHeight="1" x14ac:dyDescent="0.35">
      <c r="C46" s="174"/>
      <c r="D46" s="174"/>
      <c r="E46" s="174"/>
      <c r="F46" s="174"/>
      <c r="G46" s="174"/>
      <c r="H46" s="174"/>
      <c r="I46" s="174"/>
      <c r="J46" s="174"/>
      <c r="K46" s="174"/>
      <c r="L46" s="174"/>
      <c r="M46" s="174"/>
      <c r="N46" s="174"/>
      <c r="O46" s="174"/>
      <c r="P46" s="174"/>
    </row>
    <row r="47" spans="2:17" ht="14.5" customHeight="1" x14ac:dyDescent="0.35">
      <c r="C47" s="174"/>
      <c r="D47" s="174"/>
      <c r="E47" s="174"/>
      <c r="F47" s="174"/>
      <c r="G47" s="174"/>
      <c r="H47" s="174"/>
      <c r="I47" s="174"/>
      <c r="J47" s="174"/>
      <c r="K47" s="174"/>
      <c r="L47" s="174"/>
      <c r="M47" s="174"/>
      <c r="N47" s="174"/>
      <c r="O47" s="174"/>
      <c r="P47" s="174"/>
      <c r="Q47" s="15"/>
    </row>
    <row r="48" spans="2:17" ht="14.5" customHeight="1" x14ac:dyDescent="0.35">
      <c r="B48" s="11"/>
      <c r="C48" s="174"/>
      <c r="D48" s="174"/>
      <c r="E48" s="174"/>
      <c r="F48" s="174"/>
      <c r="G48" s="174"/>
      <c r="H48" s="174"/>
      <c r="I48" s="174"/>
      <c r="J48" s="174"/>
      <c r="K48" s="174"/>
      <c r="L48" s="174"/>
      <c r="M48" s="174"/>
      <c r="N48" s="174"/>
      <c r="O48" s="174"/>
      <c r="P48" s="174"/>
      <c r="Q48" s="15"/>
    </row>
    <row r="49" spans="1:17" x14ac:dyDescent="0.35">
      <c r="B49" s="11"/>
      <c r="C49" s="174"/>
      <c r="D49" s="174"/>
      <c r="E49" s="174"/>
      <c r="F49" s="174"/>
      <c r="G49" s="174"/>
      <c r="H49" s="174"/>
      <c r="I49" s="174"/>
      <c r="J49" s="174"/>
      <c r="K49" s="174"/>
      <c r="L49" s="174"/>
      <c r="M49" s="174"/>
      <c r="N49" s="174"/>
      <c r="O49" s="174"/>
      <c r="P49" s="174"/>
      <c r="Q49" s="15"/>
    </row>
    <row r="50" spans="1:17" x14ac:dyDescent="0.35">
      <c r="B50" s="11"/>
      <c r="C50" s="174"/>
      <c r="D50" s="174"/>
      <c r="E50" s="174"/>
      <c r="F50" s="174"/>
      <c r="G50" s="174"/>
      <c r="H50" s="174"/>
      <c r="I50" s="174"/>
      <c r="J50" s="174"/>
      <c r="K50" s="174"/>
      <c r="L50" s="174"/>
      <c r="M50" s="174"/>
      <c r="N50" s="174"/>
      <c r="O50" s="174"/>
      <c r="P50" s="174"/>
      <c r="Q50" s="15"/>
    </row>
    <row r="51" spans="1:17" ht="19.5" customHeight="1" x14ac:dyDescent="0.35">
      <c r="B51" s="11"/>
      <c r="C51" s="174"/>
      <c r="D51" s="174"/>
      <c r="E51" s="174"/>
      <c r="F51" s="174"/>
      <c r="G51" s="174"/>
      <c r="H51" s="174"/>
      <c r="I51" s="174"/>
      <c r="J51" s="174"/>
      <c r="K51" s="174"/>
      <c r="L51" s="174"/>
      <c r="M51" s="174"/>
      <c r="N51" s="174"/>
      <c r="O51" s="174"/>
      <c r="P51" s="174"/>
      <c r="Q51" s="12"/>
    </row>
    <row r="53" spans="1:17" x14ac:dyDescent="0.35">
      <c r="A53" s="13"/>
    </row>
  </sheetData>
  <mergeCells count="48">
    <mergeCell ref="C2:R2"/>
    <mergeCell ref="F12:I12"/>
    <mergeCell ref="J12:L12"/>
    <mergeCell ref="M12:P12"/>
    <mergeCell ref="A4:O4"/>
    <mergeCell ref="B11:C11"/>
    <mergeCell ref="F11:I11"/>
    <mergeCell ref="J11:L11"/>
    <mergeCell ref="J10:Q10"/>
    <mergeCell ref="C7:R9"/>
    <mergeCell ref="M11:P11"/>
    <mergeCell ref="F13:I13"/>
    <mergeCell ref="J13:L13"/>
    <mergeCell ref="M13:P13"/>
    <mergeCell ref="F14:I14"/>
    <mergeCell ref="J14:L14"/>
    <mergeCell ref="M14:P14"/>
    <mergeCell ref="F15:I15"/>
    <mergeCell ref="J15:L15"/>
    <mergeCell ref="M15:P15"/>
    <mergeCell ref="F16:I16"/>
    <mergeCell ref="J16:L16"/>
    <mergeCell ref="M16:P16"/>
    <mergeCell ref="F17:I17"/>
    <mergeCell ref="J17:L17"/>
    <mergeCell ref="M17:P17"/>
    <mergeCell ref="F18:I18"/>
    <mergeCell ref="J18:L18"/>
    <mergeCell ref="M18:P18"/>
    <mergeCell ref="F19:I19"/>
    <mergeCell ref="J19:L19"/>
    <mergeCell ref="M19:P19"/>
    <mergeCell ref="F20:I20"/>
    <mergeCell ref="J20:L20"/>
    <mergeCell ref="M20:P20"/>
    <mergeCell ref="F21:I21"/>
    <mergeCell ref="J21:L21"/>
    <mergeCell ref="M21:P21"/>
    <mergeCell ref="F22:I22"/>
    <mergeCell ref="J22:L22"/>
    <mergeCell ref="M22:P22"/>
    <mergeCell ref="F23:I23"/>
    <mergeCell ref="J23:L23"/>
    <mergeCell ref="M23:P23"/>
    <mergeCell ref="B24:C24"/>
    <mergeCell ref="F24:I24"/>
    <mergeCell ref="J24:L24"/>
    <mergeCell ref="M24:P24"/>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53"/>
  <sheetViews>
    <sheetView workbookViewId="0">
      <selection activeCell="S4" sqref="S4"/>
    </sheetView>
  </sheetViews>
  <sheetFormatPr defaultColWidth="8.81640625" defaultRowHeight="14.5" x14ac:dyDescent="0.35"/>
  <cols>
    <col min="1" max="1" width="9.453125" style="5" customWidth="1"/>
    <col min="2" max="2" width="3" style="5" customWidth="1"/>
    <col min="3" max="3" width="7.1796875" style="5" customWidth="1"/>
    <col min="4" max="5" width="0.81640625" style="5" customWidth="1"/>
    <col min="6" max="6" width="11.54296875" style="5" customWidth="1"/>
    <col min="7" max="8" width="1.7265625" style="5" customWidth="1"/>
    <col min="9" max="9" width="3.1796875" style="5" customWidth="1"/>
    <col min="10" max="10" width="14.26953125" style="5" customWidth="1"/>
    <col min="11" max="11" width="2.26953125" style="5" customWidth="1"/>
    <col min="12" max="12" width="2" style="5" customWidth="1"/>
    <col min="13" max="13" width="9.54296875" style="5" customWidth="1"/>
    <col min="14" max="14" width="2.54296875" style="5" customWidth="1"/>
    <col min="15" max="15" width="2.7265625" style="5" customWidth="1"/>
    <col min="16" max="16" width="3.7265625" style="5" customWidth="1"/>
    <col min="17" max="17" width="3" style="5" customWidth="1"/>
    <col min="18" max="18" width="9.7265625" style="5" customWidth="1"/>
    <col min="19" max="16384" width="8.81640625" style="5"/>
  </cols>
  <sheetData>
    <row r="1" spans="1:18" ht="15" customHeight="1" x14ac:dyDescent="0.35"/>
    <row r="2" spans="1:18" ht="15.75" customHeight="1" x14ac:dyDescent="0.35">
      <c r="C2" s="222" t="s">
        <v>15</v>
      </c>
      <c r="D2" s="222"/>
      <c r="E2" s="222"/>
      <c r="F2" s="222"/>
      <c r="G2" s="222"/>
      <c r="H2" s="222"/>
      <c r="I2" s="222"/>
      <c r="J2" s="222"/>
      <c r="K2" s="222"/>
      <c r="L2" s="222"/>
      <c r="M2" s="222"/>
      <c r="N2" s="222"/>
      <c r="O2" s="222"/>
      <c r="P2" s="222"/>
      <c r="Q2" s="222"/>
      <c r="R2" s="222"/>
    </row>
    <row r="3" spans="1:18" ht="15.75" customHeight="1" x14ac:dyDescent="0.35">
      <c r="B3" s="6"/>
      <c r="C3" s="6"/>
      <c r="D3" s="6"/>
      <c r="E3" s="6"/>
      <c r="F3" s="6"/>
      <c r="G3" s="6"/>
      <c r="H3" s="6"/>
      <c r="I3" s="6"/>
      <c r="J3" s="6"/>
      <c r="K3" s="6"/>
      <c r="L3" s="6"/>
      <c r="M3" s="6"/>
      <c r="N3" s="6"/>
      <c r="O3" s="6"/>
    </row>
    <row r="4" spans="1:18" ht="22.15" customHeight="1" x14ac:dyDescent="0.35">
      <c r="A4" s="219"/>
      <c r="B4" s="219"/>
      <c r="C4" s="219"/>
      <c r="D4" s="219"/>
      <c r="E4" s="219"/>
      <c r="F4" s="219"/>
      <c r="G4" s="219"/>
      <c r="H4" s="219"/>
      <c r="I4" s="219"/>
      <c r="J4" s="219"/>
      <c r="K4" s="219"/>
      <c r="L4" s="219"/>
      <c r="M4" s="219"/>
      <c r="N4" s="219"/>
      <c r="O4" s="219"/>
    </row>
    <row r="5" spans="1:18" ht="14.5" customHeight="1" x14ac:dyDescent="0.35"/>
    <row r="6" spans="1:18" ht="15.65" customHeight="1" x14ac:dyDescent="0.35">
      <c r="C6" s="40" t="s">
        <v>71</v>
      </c>
      <c r="D6" s="16"/>
      <c r="E6" s="16"/>
    </row>
    <row r="7" spans="1:18" ht="15" customHeight="1" x14ac:dyDescent="0.35">
      <c r="C7" s="228" t="s">
        <v>113</v>
      </c>
      <c r="D7" s="228"/>
      <c r="E7" s="228"/>
      <c r="F7" s="228"/>
      <c r="G7" s="228"/>
      <c r="H7" s="228"/>
      <c r="I7" s="228"/>
      <c r="J7" s="228"/>
      <c r="K7" s="228"/>
      <c r="L7" s="228"/>
      <c r="M7" s="228"/>
      <c r="N7" s="228"/>
      <c r="O7" s="228"/>
      <c r="P7" s="228"/>
      <c r="Q7" s="228"/>
      <c r="R7" s="228"/>
    </row>
    <row r="8" spans="1:18" ht="15" customHeight="1" x14ac:dyDescent="0.35">
      <c r="C8" s="228"/>
      <c r="D8" s="228"/>
      <c r="E8" s="228"/>
      <c r="F8" s="228"/>
      <c r="G8" s="228"/>
      <c r="H8" s="228"/>
      <c r="I8" s="228"/>
      <c r="J8" s="228"/>
      <c r="K8" s="228"/>
      <c r="L8" s="228"/>
      <c r="M8" s="228"/>
      <c r="N8" s="228"/>
      <c r="O8" s="228"/>
      <c r="P8" s="228"/>
      <c r="Q8" s="228"/>
      <c r="R8" s="228"/>
    </row>
    <row r="9" spans="1:18" ht="17.149999999999999" customHeight="1" x14ac:dyDescent="0.35">
      <c r="C9" s="228"/>
      <c r="D9" s="228"/>
      <c r="E9" s="228"/>
      <c r="F9" s="228"/>
      <c r="G9" s="228"/>
      <c r="H9" s="228"/>
      <c r="I9" s="228"/>
      <c r="J9" s="228"/>
      <c r="K9" s="228"/>
      <c r="L9" s="228"/>
      <c r="M9" s="228"/>
      <c r="N9" s="228"/>
      <c r="O9" s="228"/>
      <c r="P9" s="228"/>
      <c r="Q9" s="228"/>
      <c r="R9" s="228"/>
    </row>
    <row r="10" spans="1:18" ht="14.5" customHeight="1" x14ac:dyDescent="0.35">
      <c r="B10" s="41" t="s">
        <v>19</v>
      </c>
      <c r="J10" s="205" t="s">
        <v>98</v>
      </c>
      <c r="K10" s="205"/>
      <c r="L10" s="205"/>
      <c r="M10" s="205"/>
      <c r="N10" s="205"/>
      <c r="O10" s="205"/>
      <c r="P10" s="205"/>
      <c r="Q10" s="205"/>
    </row>
    <row r="11" spans="1:18" ht="27.65" customHeight="1" x14ac:dyDescent="0.35">
      <c r="B11" s="206" t="s">
        <v>14</v>
      </c>
      <c r="C11" s="206"/>
      <c r="D11" s="2"/>
      <c r="E11" s="2"/>
      <c r="F11" s="207" t="s">
        <v>37</v>
      </c>
      <c r="G11" s="207"/>
      <c r="H11" s="207"/>
      <c r="I11" s="207"/>
      <c r="J11" s="207" t="s">
        <v>50</v>
      </c>
      <c r="K11" s="207"/>
      <c r="L11" s="207"/>
      <c r="M11" s="207" t="s">
        <v>49</v>
      </c>
      <c r="N11" s="207"/>
      <c r="O11" s="207"/>
      <c r="P11" s="207"/>
      <c r="Q11" s="82">
        <v>2</v>
      </c>
    </row>
    <row r="12" spans="1:18" ht="13.15" customHeight="1" x14ac:dyDescent="0.35">
      <c r="B12" s="7" t="s">
        <v>13</v>
      </c>
      <c r="C12" s="7"/>
      <c r="D12" s="7"/>
      <c r="E12" s="7"/>
      <c r="F12" s="224">
        <f>'[4]2026 (eGestão)'!$L2</f>
        <v>8967</v>
      </c>
      <c r="G12" s="224"/>
      <c r="H12" s="224"/>
      <c r="I12" s="224"/>
      <c r="J12" s="225">
        <f>'[4]2026 (eGestão)'!$O2</f>
        <v>0.92472107255891267</v>
      </c>
      <c r="K12" s="225"/>
      <c r="L12" s="225"/>
      <c r="M12" s="226">
        <f>31.57%/J12</f>
        <v>0.34140024421243759</v>
      </c>
      <c r="N12" s="226"/>
      <c r="O12" s="226"/>
      <c r="P12" s="226"/>
      <c r="Q12" s="78">
        <f t="shared" ref="Q12:Q13" si="0">M12</f>
        <v>0.34140024421243759</v>
      </c>
      <c r="R12" s="8"/>
    </row>
    <row r="13" spans="1:18" ht="13.15" customHeight="1" x14ac:dyDescent="0.35">
      <c r="B13" s="3" t="s">
        <v>12</v>
      </c>
      <c r="C13" s="3"/>
      <c r="D13" s="3"/>
      <c r="E13" s="3"/>
      <c r="F13" s="224">
        <f>'[4]2026 (eGestão)'!$L3</f>
        <v>20544</v>
      </c>
      <c r="G13" s="224"/>
      <c r="H13" s="224"/>
      <c r="I13" s="224"/>
      <c r="J13" s="225">
        <f>'[4]2026 (eGestão)'!$O3</f>
        <v>0.78869699703570051</v>
      </c>
      <c r="K13" s="225"/>
      <c r="L13" s="225"/>
      <c r="M13" s="226">
        <f>31.57%/J13</f>
        <v>0.4002804640902034</v>
      </c>
      <c r="N13" s="226"/>
      <c r="O13" s="226"/>
      <c r="P13" s="226"/>
      <c r="Q13" s="78">
        <f t="shared" si="0"/>
        <v>0.4002804640902034</v>
      </c>
      <c r="R13" s="8"/>
    </row>
    <row r="14" spans="1:18" ht="13.15" customHeight="1" x14ac:dyDescent="0.35">
      <c r="B14" s="7" t="s">
        <v>11</v>
      </c>
      <c r="C14" s="7"/>
      <c r="D14" s="7"/>
      <c r="E14" s="7"/>
      <c r="F14" s="224"/>
      <c r="G14" s="224"/>
      <c r="H14" s="224"/>
      <c r="I14" s="224"/>
      <c r="J14" s="225"/>
      <c r="K14" s="225"/>
      <c r="L14" s="225"/>
      <c r="M14" s="226"/>
      <c r="N14" s="226"/>
      <c r="O14" s="226"/>
      <c r="P14" s="226"/>
      <c r="Q14" s="78"/>
      <c r="R14" s="8"/>
    </row>
    <row r="15" spans="1:18" ht="13.15" customHeight="1" x14ac:dyDescent="0.35">
      <c r="A15" s="7"/>
      <c r="B15" s="3" t="s">
        <v>10</v>
      </c>
      <c r="C15" s="3"/>
      <c r="D15" s="3"/>
      <c r="E15" s="3"/>
      <c r="F15" s="224"/>
      <c r="G15" s="224"/>
      <c r="H15" s="224"/>
      <c r="I15" s="224"/>
      <c r="J15" s="225"/>
      <c r="K15" s="225"/>
      <c r="L15" s="225"/>
      <c r="M15" s="226"/>
      <c r="N15" s="226"/>
      <c r="O15" s="226"/>
      <c r="P15" s="226"/>
      <c r="Q15" s="78"/>
      <c r="R15" s="8"/>
    </row>
    <row r="16" spans="1:18" ht="13.15" customHeight="1" x14ac:dyDescent="0.35">
      <c r="A16" s="7"/>
      <c r="B16" s="3" t="s">
        <v>9</v>
      </c>
      <c r="C16" s="161"/>
      <c r="D16" s="7"/>
      <c r="E16" s="7"/>
      <c r="F16" s="224"/>
      <c r="G16" s="224"/>
      <c r="H16" s="224"/>
      <c r="I16" s="224"/>
      <c r="J16" s="225"/>
      <c r="K16" s="225"/>
      <c r="L16" s="225"/>
      <c r="M16" s="226"/>
      <c r="N16" s="226"/>
      <c r="O16" s="226"/>
      <c r="P16" s="226"/>
      <c r="Q16" s="78"/>
      <c r="R16" s="8"/>
    </row>
    <row r="17" spans="1:17" ht="13.15" customHeight="1" x14ac:dyDescent="0.35">
      <c r="A17" s="7"/>
      <c r="B17" s="3" t="s">
        <v>8</v>
      </c>
      <c r="C17" s="3"/>
      <c r="D17" s="3"/>
      <c r="E17" s="3"/>
      <c r="F17" s="224"/>
      <c r="G17" s="224"/>
      <c r="H17" s="224"/>
      <c r="I17" s="224"/>
      <c r="J17" s="225"/>
      <c r="K17" s="225"/>
      <c r="L17" s="225"/>
      <c r="M17" s="226"/>
      <c r="N17" s="226"/>
      <c r="O17" s="226"/>
      <c r="P17" s="226"/>
      <c r="Q17" s="78"/>
    </row>
    <row r="18" spans="1:17" ht="13.15" customHeight="1" x14ac:dyDescent="0.35">
      <c r="A18" s="7"/>
      <c r="B18" s="7" t="s">
        <v>7</v>
      </c>
      <c r="C18" s="7"/>
      <c r="D18" s="7"/>
      <c r="E18" s="7"/>
      <c r="F18" s="224"/>
      <c r="G18" s="224"/>
      <c r="H18" s="224"/>
      <c r="I18" s="224"/>
      <c r="J18" s="225"/>
      <c r="K18" s="225"/>
      <c r="L18" s="225"/>
      <c r="M18" s="226"/>
      <c r="N18" s="226"/>
      <c r="O18" s="226"/>
      <c r="P18" s="226"/>
      <c r="Q18" s="78"/>
    </row>
    <row r="19" spans="1:17" ht="13.15" customHeight="1" x14ac:dyDescent="0.35">
      <c r="B19" s="3" t="s">
        <v>6</v>
      </c>
      <c r="C19" s="3"/>
      <c r="D19" s="3"/>
      <c r="E19" s="3"/>
      <c r="F19" s="224"/>
      <c r="G19" s="224"/>
      <c r="H19" s="224"/>
      <c r="I19" s="224"/>
      <c r="J19" s="225"/>
      <c r="K19" s="225"/>
      <c r="L19" s="225"/>
      <c r="M19" s="226"/>
      <c r="N19" s="226"/>
      <c r="O19" s="226"/>
      <c r="P19" s="226"/>
      <c r="Q19" s="78"/>
    </row>
    <row r="20" spans="1:17" ht="13.15" customHeight="1" x14ac:dyDescent="0.35">
      <c r="B20" s="7" t="s">
        <v>5</v>
      </c>
      <c r="C20" s="7"/>
      <c r="D20" s="7"/>
      <c r="E20" s="7"/>
      <c r="F20" s="224"/>
      <c r="G20" s="224"/>
      <c r="H20" s="224"/>
      <c r="I20" s="224"/>
      <c r="J20" s="225"/>
      <c r="K20" s="225"/>
      <c r="L20" s="225"/>
      <c r="M20" s="226"/>
      <c r="N20" s="226"/>
      <c r="O20" s="226"/>
      <c r="P20" s="226"/>
      <c r="Q20" s="78"/>
    </row>
    <row r="21" spans="1:17" ht="13.15" customHeight="1" x14ac:dyDescent="0.35">
      <c r="B21" s="3" t="s">
        <v>4</v>
      </c>
      <c r="C21" s="3"/>
      <c r="D21" s="3"/>
      <c r="E21" s="3"/>
      <c r="F21" s="224"/>
      <c r="G21" s="224"/>
      <c r="H21" s="224"/>
      <c r="I21" s="224"/>
      <c r="J21" s="225"/>
      <c r="K21" s="225"/>
      <c r="L21" s="225"/>
      <c r="M21" s="226"/>
      <c r="N21" s="226"/>
      <c r="O21" s="226"/>
      <c r="P21" s="226"/>
      <c r="Q21" s="78"/>
    </row>
    <row r="22" spans="1:17" ht="13.15" customHeight="1" x14ac:dyDescent="0.35">
      <c r="B22" s="7" t="s">
        <v>3</v>
      </c>
      <c r="C22" s="7"/>
      <c r="D22" s="7"/>
      <c r="E22" s="7"/>
      <c r="F22" s="224"/>
      <c r="G22" s="224"/>
      <c r="H22" s="224"/>
      <c r="I22" s="224"/>
      <c r="J22" s="225"/>
      <c r="K22" s="225"/>
      <c r="L22" s="225"/>
      <c r="M22" s="226"/>
      <c r="N22" s="226"/>
      <c r="O22" s="226"/>
      <c r="P22" s="226"/>
      <c r="Q22" s="78"/>
    </row>
    <row r="23" spans="1:17" ht="13.15" customHeight="1" x14ac:dyDescent="0.35">
      <c r="B23" s="3" t="s">
        <v>2</v>
      </c>
      <c r="C23" s="3"/>
      <c r="D23" s="3"/>
      <c r="E23" s="3"/>
      <c r="F23" s="224"/>
      <c r="G23" s="224"/>
      <c r="H23" s="224"/>
      <c r="I23" s="224"/>
      <c r="J23" s="225"/>
      <c r="K23" s="225"/>
      <c r="L23" s="225"/>
      <c r="M23" s="226"/>
      <c r="N23" s="226"/>
      <c r="O23" s="226"/>
      <c r="P23" s="226"/>
      <c r="Q23" s="78"/>
    </row>
    <row r="24" spans="1:17" ht="14.5" customHeight="1" x14ac:dyDescent="0.35">
      <c r="B24" s="206" t="s">
        <v>1</v>
      </c>
      <c r="C24" s="206"/>
      <c r="D24" s="2"/>
      <c r="E24" s="2"/>
      <c r="F24" s="211">
        <f>SUM(F12:I23)</f>
        <v>29511</v>
      </c>
      <c r="G24" s="211"/>
      <c r="H24" s="211"/>
      <c r="I24" s="211"/>
      <c r="J24" s="227">
        <f>SMALL(J12:L23,1)</f>
        <v>0.78869699703570051</v>
      </c>
      <c r="K24" s="227"/>
      <c r="L24" s="227"/>
      <c r="M24" s="212">
        <f>LARGE(M12:P23,1)</f>
        <v>0.4002804640902034</v>
      </c>
      <c r="N24" s="212"/>
      <c r="O24" s="212"/>
      <c r="P24" s="212"/>
      <c r="Q24" s="80">
        <f>M24</f>
        <v>0.4002804640902034</v>
      </c>
    </row>
    <row r="25" spans="1:17" ht="13.15" customHeight="1" x14ac:dyDescent="0.35">
      <c r="B25" s="18" t="s">
        <v>51</v>
      </c>
      <c r="C25" s="9"/>
      <c r="D25" s="9"/>
      <c r="E25" s="9"/>
      <c r="F25" s="9"/>
      <c r="G25" s="9"/>
      <c r="H25" s="9"/>
      <c r="I25" s="9"/>
      <c r="J25" s="9"/>
      <c r="K25" s="9"/>
      <c r="L25" s="9"/>
      <c r="M25" s="9"/>
      <c r="N25" s="9"/>
    </row>
    <row r="26" spans="1:17" ht="13.15" customHeight="1" x14ac:dyDescent="0.35">
      <c r="B26" s="9" t="s">
        <v>39</v>
      </c>
      <c r="C26" s="9"/>
      <c r="D26" s="9"/>
      <c r="E26" s="9"/>
      <c r="F26" s="9"/>
      <c r="G26" s="9" t="s">
        <v>55</v>
      </c>
      <c r="I26" s="9"/>
      <c r="J26" s="9"/>
      <c r="K26" s="9" t="s">
        <v>48</v>
      </c>
      <c r="O26" s="9" t="s">
        <v>41</v>
      </c>
    </row>
    <row r="27" spans="1:17" ht="13.15" customHeight="1" x14ac:dyDescent="0.35">
      <c r="B27" s="9"/>
      <c r="C27" s="9"/>
      <c r="D27" s="9"/>
      <c r="E27" s="9"/>
      <c r="G27" s="9"/>
      <c r="H27" s="9"/>
      <c r="L27" s="9"/>
    </row>
    <row r="28" spans="1:17" ht="13.15" customHeight="1" x14ac:dyDescent="0.35">
      <c r="B28" s="9"/>
      <c r="C28" s="9"/>
      <c r="D28" s="9"/>
      <c r="E28" s="9"/>
      <c r="G28" s="9"/>
      <c r="H28" s="9"/>
      <c r="I28" s="9"/>
      <c r="J28" s="9"/>
      <c r="K28" s="9"/>
      <c r="L28" s="9"/>
      <c r="M28" s="9"/>
      <c r="N28" s="9"/>
      <c r="P28" s="10"/>
    </row>
    <row r="29" spans="1:17" ht="13.15" customHeight="1" x14ac:dyDescent="0.35">
      <c r="B29" s="9"/>
      <c r="C29" s="9"/>
      <c r="D29" s="9"/>
      <c r="E29" s="9"/>
      <c r="I29" s="9"/>
      <c r="J29" s="9"/>
      <c r="K29" s="9"/>
      <c r="L29" s="9"/>
      <c r="M29" s="9"/>
      <c r="N29" s="9"/>
      <c r="P29" s="10"/>
    </row>
    <row r="30" spans="1:17" ht="14.5" customHeight="1" x14ac:dyDescent="0.35">
      <c r="P30" s="10"/>
    </row>
    <row r="31" spans="1:17" ht="14.5" customHeight="1" x14ac:dyDescent="0.35"/>
    <row r="32" spans="1:17" ht="14.5" customHeight="1" x14ac:dyDescent="0.35"/>
    <row r="33" spans="2:17" ht="14.5" customHeight="1" x14ac:dyDescent="0.35"/>
    <row r="34" spans="2:17" ht="14.5" customHeight="1" x14ac:dyDescent="0.35"/>
    <row r="35" spans="2:17" ht="14.5" customHeight="1" x14ac:dyDescent="0.35"/>
    <row r="36" spans="2:17" ht="14.5" customHeight="1" x14ac:dyDescent="0.35"/>
    <row r="37" spans="2:17" ht="14.5" customHeight="1" x14ac:dyDescent="0.35"/>
    <row r="38" spans="2:17" ht="14.5" customHeight="1" x14ac:dyDescent="0.35"/>
    <row r="39" spans="2:17" ht="14.5" customHeight="1" x14ac:dyDescent="0.35"/>
    <row r="46" spans="2:17" ht="16" customHeight="1" x14ac:dyDescent="0.35">
      <c r="B46" s="174"/>
      <c r="C46" s="174"/>
      <c r="D46" s="174"/>
      <c r="E46" s="174"/>
      <c r="F46" s="174"/>
      <c r="G46" s="174"/>
      <c r="H46" s="174"/>
      <c r="I46" s="174"/>
      <c r="J46" s="174"/>
      <c r="K46" s="174"/>
      <c r="L46" s="174"/>
      <c r="M46" s="174"/>
      <c r="N46" s="174"/>
      <c r="O46" s="174"/>
      <c r="P46" s="174"/>
      <c r="Q46" s="174"/>
    </row>
    <row r="47" spans="2:17" ht="16" customHeight="1" x14ac:dyDescent="0.35">
      <c r="B47" s="174"/>
      <c r="C47" s="174"/>
      <c r="D47" s="174"/>
      <c r="E47" s="174"/>
      <c r="F47" s="174"/>
      <c r="G47" s="174"/>
      <c r="H47" s="174"/>
      <c r="I47" s="174"/>
      <c r="J47" s="174"/>
      <c r="K47" s="174"/>
      <c r="L47" s="174"/>
      <c r="M47" s="174"/>
      <c r="N47" s="174"/>
      <c r="O47" s="174"/>
      <c r="P47" s="174"/>
      <c r="Q47" s="174"/>
    </row>
    <row r="48" spans="2:17" ht="16" customHeight="1" x14ac:dyDescent="0.35">
      <c r="B48" s="174"/>
      <c r="C48" s="174"/>
      <c r="D48" s="174"/>
      <c r="E48" s="174"/>
      <c r="F48" s="174"/>
      <c r="G48" s="174"/>
      <c r="H48" s="174"/>
      <c r="I48" s="174"/>
      <c r="J48" s="174"/>
      <c r="K48" s="174"/>
      <c r="L48" s="174"/>
      <c r="M48" s="174"/>
      <c r="N48" s="174"/>
      <c r="O48" s="174"/>
      <c r="P48" s="174"/>
      <c r="Q48" s="174"/>
    </row>
    <row r="49" spans="1:17" ht="16" customHeight="1" x14ac:dyDescent="0.35">
      <c r="B49" s="174"/>
      <c r="C49" s="174"/>
      <c r="D49" s="174"/>
      <c r="E49" s="174"/>
      <c r="F49" s="174"/>
      <c r="G49" s="174"/>
      <c r="H49" s="174"/>
      <c r="I49" s="174"/>
      <c r="J49" s="174"/>
      <c r="K49" s="174"/>
      <c r="L49" s="174"/>
      <c r="M49" s="174"/>
      <c r="N49" s="174"/>
      <c r="O49" s="174"/>
      <c r="P49" s="174"/>
      <c r="Q49" s="174"/>
    </row>
    <row r="50" spans="1:17" ht="16" customHeight="1" x14ac:dyDescent="0.35">
      <c r="B50" s="174"/>
      <c r="C50" s="174"/>
      <c r="D50" s="174"/>
      <c r="E50" s="174"/>
      <c r="F50" s="174"/>
      <c r="G50" s="174"/>
      <c r="H50" s="174"/>
      <c r="I50" s="174"/>
      <c r="J50" s="174"/>
      <c r="K50" s="174"/>
      <c r="L50" s="174"/>
      <c r="M50" s="174"/>
      <c r="N50" s="174"/>
      <c r="O50" s="174"/>
      <c r="P50" s="174"/>
      <c r="Q50" s="174"/>
    </row>
    <row r="51" spans="1:17" ht="18.75" customHeight="1" x14ac:dyDescent="0.35">
      <c r="B51" s="174"/>
      <c r="C51" s="174"/>
      <c r="D51" s="174"/>
      <c r="E51" s="174"/>
      <c r="F51" s="174"/>
      <c r="G51" s="174"/>
      <c r="H51" s="174"/>
      <c r="I51" s="174"/>
      <c r="J51" s="174"/>
      <c r="K51" s="174"/>
      <c r="L51" s="174"/>
      <c r="M51" s="174"/>
      <c r="N51" s="174"/>
      <c r="O51" s="174"/>
      <c r="P51" s="174"/>
      <c r="Q51" s="174"/>
    </row>
    <row r="53" spans="1:17" x14ac:dyDescent="0.35">
      <c r="A53" s="13"/>
    </row>
  </sheetData>
  <mergeCells count="48">
    <mergeCell ref="F12:I12"/>
    <mergeCell ref="J12:L12"/>
    <mergeCell ref="M12:P12"/>
    <mergeCell ref="F13:I13"/>
    <mergeCell ref="J13:L13"/>
    <mergeCell ref="M13:P13"/>
    <mergeCell ref="C2:R2"/>
    <mergeCell ref="A4:O4"/>
    <mergeCell ref="C7:R9"/>
    <mergeCell ref="J10:Q10"/>
    <mergeCell ref="B11:C11"/>
    <mergeCell ref="F11:I11"/>
    <mergeCell ref="J11:L11"/>
    <mergeCell ref="M11:P11"/>
    <mergeCell ref="J14:L14"/>
    <mergeCell ref="M14:P14"/>
    <mergeCell ref="F15:I15"/>
    <mergeCell ref="J15:L15"/>
    <mergeCell ref="M15:P15"/>
    <mergeCell ref="F14:I14"/>
    <mergeCell ref="F16:I16"/>
    <mergeCell ref="J16:L16"/>
    <mergeCell ref="M16:P16"/>
    <mergeCell ref="F17:I17"/>
    <mergeCell ref="J17:L17"/>
    <mergeCell ref="M17:P17"/>
    <mergeCell ref="F18:I18"/>
    <mergeCell ref="J18:L18"/>
    <mergeCell ref="M18:P18"/>
    <mergeCell ref="F19:I19"/>
    <mergeCell ref="J19:L19"/>
    <mergeCell ref="M19:P19"/>
    <mergeCell ref="F20:I20"/>
    <mergeCell ref="J20:L20"/>
    <mergeCell ref="M20:P20"/>
    <mergeCell ref="F21:I21"/>
    <mergeCell ref="J21:L21"/>
    <mergeCell ref="M21:P21"/>
    <mergeCell ref="B24:C24"/>
    <mergeCell ref="F24:I24"/>
    <mergeCell ref="J24:L24"/>
    <mergeCell ref="M24:P24"/>
    <mergeCell ref="F22:I22"/>
    <mergeCell ref="J22:L22"/>
    <mergeCell ref="M22:P22"/>
    <mergeCell ref="F23:I23"/>
    <mergeCell ref="J23:L23"/>
    <mergeCell ref="M23:P23"/>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54"/>
  <sheetViews>
    <sheetView workbookViewId="0">
      <selection activeCell="S6" sqref="S6"/>
    </sheetView>
  </sheetViews>
  <sheetFormatPr defaultColWidth="8.81640625" defaultRowHeight="14.5" x14ac:dyDescent="0.35"/>
  <cols>
    <col min="1" max="1" width="9.453125" style="5" customWidth="1"/>
    <col min="2" max="2" width="3" style="5" customWidth="1"/>
    <col min="3" max="3" width="7.1796875" style="5" customWidth="1"/>
    <col min="4" max="5" width="0.81640625" style="5" customWidth="1"/>
    <col min="6" max="6" width="11.54296875" style="5" customWidth="1"/>
    <col min="7" max="8" width="1.7265625" style="5" customWidth="1"/>
    <col min="9" max="9" width="3.1796875" style="5" customWidth="1"/>
    <col min="10" max="10" width="14.26953125" style="5" customWidth="1"/>
    <col min="11" max="11" width="2.26953125" style="5" customWidth="1"/>
    <col min="12" max="12" width="2" style="5" customWidth="1"/>
    <col min="13" max="13" width="9.54296875" style="5" customWidth="1"/>
    <col min="14" max="14" width="2.54296875" style="5" customWidth="1"/>
    <col min="15" max="15" width="2.7265625" style="5" customWidth="1"/>
    <col min="16" max="16" width="3.7265625" style="5" customWidth="1"/>
    <col min="17" max="17" width="3" style="5" customWidth="1"/>
    <col min="18" max="18" width="9.7265625" style="5" customWidth="1"/>
    <col min="19" max="16384" width="8.81640625" style="5"/>
  </cols>
  <sheetData>
    <row r="1" spans="1:18" ht="15" customHeight="1" x14ac:dyDescent="0.35"/>
    <row r="2" spans="1:18" ht="15.75" customHeight="1" x14ac:dyDescent="0.35">
      <c r="C2" s="222" t="s">
        <v>15</v>
      </c>
      <c r="D2" s="222"/>
      <c r="E2" s="222"/>
      <c r="F2" s="222"/>
      <c r="G2" s="222"/>
      <c r="H2" s="222"/>
      <c r="I2" s="222"/>
      <c r="J2" s="222"/>
      <c r="K2" s="222"/>
      <c r="L2" s="222"/>
      <c r="M2" s="222"/>
      <c r="N2" s="222"/>
      <c r="O2" s="222"/>
      <c r="P2" s="222"/>
      <c r="Q2" s="222"/>
      <c r="R2" s="222"/>
    </row>
    <row r="3" spans="1:18" ht="15.75" customHeight="1" x14ac:dyDescent="0.35">
      <c r="B3" s="6"/>
      <c r="C3" s="6"/>
      <c r="D3" s="6"/>
      <c r="E3" s="6"/>
      <c r="F3" s="6"/>
      <c r="G3" s="6"/>
      <c r="H3" s="6"/>
      <c r="I3" s="6"/>
      <c r="J3" s="6"/>
      <c r="K3" s="6"/>
      <c r="L3" s="6"/>
      <c r="M3" s="6"/>
      <c r="N3" s="6"/>
      <c r="O3" s="6"/>
    </row>
    <row r="4" spans="1:18" ht="22.15" customHeight="1" x14ac:dyDescent="0.35">
      <c r="A4" s="219"/>
      <c r="B4" s="219"/>
      <c r="C4" s="219"/>
      <c r="D4" s="219"/>
      <c r="E4" s="219"/>
      <c r="F4" s="219"/>
      <c r="G4" s="219"/>
      <c r="H4" s="219"/>
      <c r="I4" s="219"/>
      <c r="J4" s="219"/>
      <c r="K4" s="219"/>
      <c r="L4" s="219"/>
      <c r="M4" s="219"/>
      <c r="N4" s="219"/>
      <c r="O4" s="219"/>
    </row>
    <row r="5" spans="1:18" ht="14.5" customHeight="1" x14ac:dyDescent="0.35"/>
    <row r="6" spans="1:18" ht="15.65" customHeight="1" x14ac:dyDescent="0.35">
      <c r="C6" s="40" t="s">
        <v>71</v>
      </c>
      <c r="D6" s="16"/>
      <c r="E6" s="16"/>
    </row>
    <row r="7" spans="1:18" ht="15" customHeight="1" x14ac:dyDescent="0.35">
      <c r="C7" s="228" t="s">
        <v>113</v>
      </c>
      <c r="D7" s="228"/>
      <c r="E7" s="228"/>
      <c r="F7" s="228"/>
      <c r="G7" s="228"/>
      <c r="H7" s="228"/>
      <c r="I7" s="228"/>
      <c r="J7" s="228"/>
      <c r="K7" s="228"/>
      <c r="L7" s="228"/>
      <c r="M7" s="228"/>
      <c r="N7" s="228"/>
      <c r="O7" s="228"/>
      <c r="P7" s="228"/>
      <c r="Q7" s="228"/>
      <c r="R7" s="228"/>
    </row>
    <row r="8" spans="1:18" ht="15" customHeight="1" x14ac:dyDescent="0.35">
      <c r="C8" s="228"/>
      <c r="D8" s="228"/>
      <c r="E8" s="228"/>
      <c r="F8" s="228"/>
      <c r="G8" s="228"/>
      <c r="H8" s="228"/>
      <c r="I8" s="228"/>
      <c r="J8" s="228"/>
      <c r="K8" s="228"/>
      <c r="L8" s="228"/>
      <c r="M8" s="228"/>
      <c r="N8" s="228"/>
      <c r="O8" s="228"/>
      <c r="P8" s="228"/>
      <c r="Q8" s="228"/>
      <c r="R8" s="228"/>
    </row>
    <row r="9" spans="1:18" ht="17.149999999999999" customHeight="1" x14ac:dyDescent="0.35">
      <c r="C9" s="228"/>
      <c r="D9" s="228"/>
      <c r="E9" s="228"/>
      <c r="F9" s="228"/>
      <c r="G9" s="228"/>
      <c r="H9" s="228"/>
      <c r="I9" s="228"/>
      <c r="J9" s="228"/>
      <c r="K9" s="228"/>
      <c r="L9" s="228"/>
      <c r="M9" s="228"/>
      <c r="N9" s="228"/>
      <c r="O9" s="228"/>
      <c r="P9" s="228"/>
      <c r="Q9" s="228"/>
      <c r="R9" s="228"/>
    </row>
    <row r="10" spans="1:18" ht="14.5" customHeight="1" x14ac:dyDescent="0.35">
      <c r="B10" s="41" t="s">
        <v>20</v>
      </c>
      <c r="J10" s="205" t="s">
        <v>98</v>
      </c>
      <c r="K10" s="205"/>
      <c r="L10" s="205"/>
      <c r="M10" s="205"/>
      <c r="N10" s="205"/>
      <c r="O10" s="205"/>
      <c r="P10" s="205"/>
      <c r="Q10" s="205"/>
    </row>
    <row r="11" spans="1:18" ht="27.65" customHeight="1" x14ac:dyDescent="0.35">
      <c r="B11" s="206" t="s">
        <v>14</v>
      </c>
      <c r="C11" s="206"/>
      <c r="D11" s="2"/>
      <c r="E11" s="2"/>
      <c r="F11" s="207" t="s">
        <v>37</v>
      </c>
      <c r="G11" s="207"/>
      <c r="H11" s="207"/>
      <c r="I11" s="207"/>
      <c r="J11" s="207" t="s">
        <v>50</v>
      </c>
      <c r="K11" s="207"/>
      <c r="L11" s="207"/>
      <c r="M11" s="207" t="s">
        <v>49</v>
      </c>
      <c r="N11" s="207"/>
      <c r="O11" s="207"/>
      <c r="P11" s="207"/>
      <c r="Q11" s="82">
        <v>2</v>
      </c>
    </row>
    <row r="12" spans="1:18" ht="13.15" customHeight="1" x14ac:dyDescent="0.35">
      <c r="B12" s="7" t="s">
        <v>13</v>
      </c>
      <c r="C12" s="7"/>
      <c r="D12" s="7"/>
      <c r="E12" s="7"/>
      <c r="F12" s="224">
        <f>'Meta 5-1ºG'!F12:I12+'Meta 5-2ºG'!F12:I12</f>
        <v>43992</v>
      </c>
      <c r="G12" s="224"/>
      <c r="H12" s="224"/>
      <c r="I12" s="224"/>
      <c r="J12" s="225">
        <f>'[4]2026 (eGestão)'!$P2</f>
        <v>0.92067953935280766</v>
      </c>
      <c r="K12" s="225"/>
      <c r="L12" s="225"/>
      <c r="M12" s="226">
        <f>32.2%/J12</f>
        <v>0.3497416704039607</v>
      </c>
      <c r="N12" s="226"/>
      <c r="O12" s="226"/>
      <c r="P12" s="226"/>
      <c r="Q12" s="78">
        <f t="shared" ref="Q12:Q13" si="0">M12</f>
        <v>0.3497416704039607</v>
      </c>
      <c r="R12" s="8"/>
    </row>
    <row r="13" spans="1:18" ht="13.15" customHeight="1" x14ac:dyDescent="0.35">
      <c r="B13" s="3" t="s">
        <v>12</v>
      </c>
      <c r="C13" s="3"/>
      <c r="D13" s="3"/>
      <c r="E13" s="3"/>
      <c r="F13" s="224">
        <f>'Meta 5-1ºG'!F13:I13+'Meta 5-2ºG'!F13:I13</f>
        <v>88119</v>
      </c>
      <c r="G13" s="224"/>
      <c r="H13" s="224"/>
      <c r="I13" s="224"/>
      <c r="J13" s="225">
        <f>'[4]2026 (eGestão)'!$P3</f>
        <v>0.79154378872726072</v>
      </c>
      <c r="K13" s="225"/>
      <c r="L13" s="225"/>
      <c r="M13" s="226">
        <f>32.2%/J13</f>
        <v>0.4067999832551909</v>
      </c>
      <c r="N13" s="226"/>
      <c r="O13" s="226"/>
      <c r="P13" s="226"/>
      <c r="Q13" s="78">
        <f t="shared" si="0"/>
        <v>0.4067999832551909</v>
      </c>
      <c r="R13" s="8"/>
    </row>
    <row r="14" spans="1:18" ht="13.15" customHeight="1" x14ac:dyDescent="0.35">
      <c r="B14" s="7" t="s">
        <v>11</v>
      </c>
      <c r="C14" s="7"/>
      <c r="D14" s="7"/>
      <c r="E14" s="7"/>
      <c r="F14" s="224"/>
      <c r="G14" s="224"/>
      <c r="H14" s="224"/>
      <c r="I14" s="224"/>
      <c r="J14" s="225"/>
      <c r="K14" s="225"/>
      <c r="L14" s="225"/>
      <c r="M14" s="226"/>
      <c r="N14" s="226"/>
      <c r="O14" s="226"/>
      <c r="P14" s="226"/>
      <c r="Q14" s="78"/>
      <c r="R14" s="8"/>
    </row>
    <row r="15" spans="1:18" ht="13.15" customHeight="1" x14ac:dyDescent="0.35">
      <c r="A15" s="7"/>
      <c r="B15" s="3" t="s">
        <v>10</v>
      </c>
      <c r="C15" s="3"/>
      <c r="D15" s="3"/>
      <c r="E15" s="3"/>
      <c r="F15" s="224"/>
      <c r="G15" s="224"/>
      <c r="H15" s="224"/>
      <c r="I15" s="224"/>
      <c r="J15" s="225"/>
      <c r="K15" s="225"/>
      <c r="L15" s="225"/>
      <c r="M15" s="226"/>
      <c r="N15" s="226"/>
      <c r="O15" s="226"/>
      <c r="P15" s="226"/>
      <c r="Q15" s="78"/>
      <c r="R15" s="8"/>
    </row>
    <row r="16" spans="1:18" ht="13.15" customHeight="1" x14ac:dyDescent="0.35">
      <c r="A16" s="7"/>
      <c r="B16" s="3" t="s">
        <v>9</v>
      </c>
      <c r="C16" s="161"/>
      <c r="D16" s="7"/>
      <c r="E16" s="7"/>
      <c r="F16" s="224"/>
      <c r="G16" s="224"/>
      <c r="H16" s="224"/>
      <c r="I16" s="224"/>
      <c r="J16" s="225"/>
      <c r="K16" s="225"/>
      <c r="L16" s="225"/>
      <c r="M16" s="226"/>
      <c r="N16" s="226"/>
      <c r="O16" s="226"/>
      <c r="P16" s="226"/>
      <c r="Q16" s="78"/>
      <c r="R16" s="8"/>
    </row>
    <row r="17" spans="1:23" ht="13.15" customHeight="1" x14ac:dyDescent="0.35">
      <c r="A17" s="7"/>
      <c r="B17" s="3" t="s">
        <v>8</v>
      </c>
      <c r="C17" s="3"/>
      <c r="D17" s="3"/>
      <c r="E17" s="3"/>
      <c r="F17" s="224"/>
      <c r="G17" s="224"/>
      <c r="H17" s="224"/>
      <c r="I17" s="224"/>
      <c r="J17" s="225"/>
      <c r="K17" s="225"/>
      <c r="L17" s="225"/>
      <c r="M17" s="226"/>
      <c r="N17" s="226"/>
      <c r="O17" s="226"/>
      <c r="P17" s="226"/>
      <c r="Q17" s="78"/>
    </row>
    <row r="18" spans="1:23" ht="13.15" customHeight="1" x14ac:dyDescent="0.35">
      <c r="A18" s="7"/>
      <c r="B18" s="7" t="s">
        <v>7</v>
      </c>
      <c r="C18" s="7"/>
      <c r="D18" s="7"/>
      <c r="E18" s="7"/>
      <c r="F18" s="224"/>
      <c r="G18" s="224"/>
      <c r="H18" s="224"/>
      <c r="I18" s="224"/>
      <c r="J18" s="225"/>
      <c r="K18" s="225"/>
      <c r="L18" s="225"/>
      <c r="M18" s="226"/>
      <c r="N18" s="226"/>
      <c r="O18" s="226"/>
      <c r="P18" s="226"/>
      <c r="Q18" s="78"/>
    </row>
    <row r="19" spans="1:23" ht="13.15" customHeight="1" x14ac:dyDescent="0.35">
      <c r="B19" s="3" t="s">
        <v>6</v>
      </c>
      <c r="C19" s="3"/>
      <c r="D19" s="3"/>
      <c r="E19" s="3"/>
      <c r="F19" s="224"/>
      <c r="G19" s="224"/>
      <c r="H19" s="224"/>
      <c r="I19" s="224"/>
      <c r="J19" s="225"/>
      <c r="K19" s="225"/>
      <c r="L19" s="225"/>
      <c r="M19" s="226"/>
      <c r="N19" s="226"/>
      <c r="O19" s="226"/>
      <c r="P19" s="226"/>
      <c r="Q19" s="78"/>
    </row>
    <row r="20" spans="1:23" ht="13.15" customHeight="1" x14ac:dyDescent="0.35">
      <c r="B20" s="7" t="s">
        <v>5</v>
      </c>
      <c r="C20" s="7"/>
      <c r="D20" s="7"/>
      <c r="E20" s="7"/>
      <c r="F20" s="224"/>
      <c r="G20" s="224"/>
      <c r="H20" s="224"/>
      <c r="I20" s="224"/>
      <c r="J20" s="225"/>
      <c r="K20" s="225"/>
      <c r="L20" s="225"/>
      <c r="M20" s="226"/>
      <c r="N20" s="226"/>
      <c r="O20" s="226"/>
      <c r="P20" s="226"/>
      <c r="Q20" s="78"/>
    </row>
    <row r="21" spans="1:23" ht="13.15" customHeight="1" x14ac:dyDescent="0.35">
      <c r="B21" s="3" t="s">
        <v>4</v>
      </c>
      <c r="C21" s="3"/>
      <c r="D21" s="3"/>
      <c r="E21" s="3"/>
      <c r="F21" s="224"/>
      <c r="G21" s="224"/>
      <c r="H21" s="224"/>
      <c r="I21" s="224"/>
      <c r="J21" s="225"/>
      <c r="K21" s="225"/>
      <c r="L21" s="225"/>
      <c r="M21" s="226"/>
      <c r="N21" s="226"/>
      <c r="O21" s="226"/>
      <c r="P21" s="226"/>
      <c r="Q21" s="78"/>
      <c r="W21" s="140" t="s">
        <v>35</v>
      </c>
    </row>
    <row r="22" spans="1:23" ht="13.15" customHeight="1" x14ac:dyDescent="0.35">
      <c r="B22" s="7" t="s">
        <v>3</v>
      </c>
      <c r="C22" s="7"/>
      <c r="D22" s="7"/>
      <c r="E22" s="7"/>
      <c r="F22" s="224"/>
      <c r="G22" s="224"/>
      <c r="H22" s="224"/>
      <c r="I22" s="224"/>
      <c r="J22" s="225"/>
      <c r="K22" s="225"/>
      <c r="L22" s="225"/>
      <c r="M22" s="226"/>
      <c r="N22" s="226"/>
      <c r="O22" s="226"/>
      <c r="P22" s="226"/>
      <c r="Q22" s="78"/>
    </row>
    <row r="23" spans="1:23" ht="13.15" customHeight="1" x14ac:dyDescent="0.35">
      <c r="B23" s="3" t="s">
        <v>2</v>
      </c>
      <c r="C23" s="3"/>
      <c r="D23" s="3"/>
      <c r="E23" s="3"/>
      <c r="F23" s="224"/>
      <c r="G23" s="224"/>
      <c r="H23" s="224"/>
      <c r="I23" s="224"/>
      <c r="J23" s="225"/>
      <c r="K23" s="225"/>
      <c r="L23" s="225"/>
      <c r="M23" s="226"/>
      <c r="N23" s="226"/>
      <c r="O23" s="226"/>
      <c r="P23" s="226"/>
      <c r="Q23" s="78"/>
    </row>
    <row r="24" spans="1:23" ht="14.5" customHeight="1" x14ac:dyDescent="0.35">
      <c r="B24" s="206" t="s">
        <v>1</v>
      </c>
      <c r="C24" s="206"/>
      <c r="D24" s="2"/>
      <c r="E24" s="2"/>
      <c r="F24" s="211">
        <f>SUM(F12:I23)</f>
        <v>132111</v>
      </c>
      <c r="G24" s="211"/>
      <c r="H24" s="211"/>
      <c r="I24" s="211"/>
      <c r="J24" s="227">
        <f>SMALL(J12:L23,1)</f>
        <v>0.79154378872726072</v>
      </c>
      <c r="K24" s="227"/>
      <c r="L24" s="227"/>
      <c r="M24" s="212">
        <f>LARGE(M12:P23,1)</f>
        <v>0.4067999832551909</v>
      </c>
      <c r="N24" s="212"/>
      <c r="O24" s="212"/>
      <c r="P24" s="212"/>
      <c r="Q24" s="80">
        <f>1</f>
        <v>1</v>
      </c>
    </row>
    <row r="25" spans="1:23" ht="13.15" customHeight="1" x14ac:dyDescent="0.35">
      <c r="B25" s="18" t="s">
        <v>51</v>
      </c>
      <c r="C25" s="9"/>
      <c r="D25" s="9"/>
      <c r="E25" s="9"/>
      <c r="F25" s="9"/>
      <c r="G25" s="9"/>
      <c r="H25" s="9"/>
      <c r="I25" s="9"/>
      <c r="J25" s="9"/>
      <c r="K25" s="9"/>
      <c r="L25" s="9"/>
      <c r="M25" s="9"/>
      <c r="N25" s="9"/>
    </row>
    <row r="26" spans="1:23" ht="13.15" customHeight="1" x14ac:dyDescent="0.35">
      <c r="B26" s="9" t="s">
        <v>39</v>
      </c>
      <c r="C26" s="9"/>
      <c r="D26" s="9"/>
      <c r="E26" s="9"/>
      <c r="F26" s="9"/>
      <c r="G26" s="9" t="s">
        <v>55</v>
      </c>
      <c r="I26" s="9"/>
      <c r="J26" s="9"/>
      <c r="K26" s="9" t="s">
        <v>48</v>
      </c>
      <c r="O26" s="9" t="s">
        <v>41</v>
      </c>
    </row>
    <row r="27" spans="1:23" ht="13.15" customHeight="1" x14ac:dyDescent="0.35">
      <c r="B27" s="9"/>
      <c r="C27" s="9"/>
      <c r="D27" s="9"/>
      <c r="E27" s="9"/>
      <c r="G27" s="9"/>
      <c r="H27" s="9"/>
      <c r="L27" s="9"/>
    </row>
    <row r="28" spans="1:23" ht="13.15" customHeight="1" x14ac:dyDescent="0.35">
      <c r="B28" s="9"/>
      <c r="C28" s="9"/>
      <c r="D28" s="9"/>
      <c r="E28" s="9"/>
      <c r="G28" s="9"/>
      <c r="H28" s="9"/>
      <c r="I28" s="9"/>
      <c r="J28" s="9"/>
      <c r="K28" s="9"/>
      <c r="L28" s="9"/>
      <c r="M28" s="9"/>
      <c r="N28" s="9"/>
      <c r="P28" s="10"/>
    </row>
    <row r="29" spans="1:23" ht="13.15" customHeight="1" x14ac:dyDescent="0.35">
      <c r="B29" s="9"/>
      <c r="C29" s="9"/>
      <c r="D29" s="9"/>
      <c r="E29" s="9"/>
      <c r="I29" s="9"/>
      <c r="J29" s="9"/>
      <c r="K29" s="9"/>
      <c r="L29" s="9"/>
      <c r="M29" s="9"/>
      <c r="N29" s="9"/>
      <c r="P29" s="10"/>
    </row>
    <row r="30" spans="1:23" ht="14.5" customHeight="1" x14ac:dyDescent="0.35">
      <c r="P30" s="10"/>
    </row>
    <row r="31" spans="1:23" ht="14.5" customHeight="1" x14ac:dyDescent="0.35"/>
    <row r="32" spans="1:23" ht="14.5" customHeight="1" x14ac:dyDescent="0.35"/>
    <row r="33" spans="2:20" ht="14.5" customHeight="1" x14ac:dyDescent="0.35"/>
    <row r="34" spans="2:20" ht="14.5" customHeight="1" x14ac:dyDescent="0.35"/>
    <row r="35" spans="2:20" ht="14.5" customHeight="1" x14ac:dyDescent="0.35"/>
    <row r="36" spans="2:20" ht="14.5" customHeight="1" x14ac:dyDescent="0.35"/>
    <row r="37" spans="2:20" ht="14.5" customHeight="1" x14ac:dyDescent="0.35"/>
    <row r="38" spans="2:20" ht="14.5" customHeight="1" x14ac:dyDescent="0.35"/>
    <row r="39" spans="2:20" ht="14.5" customHeight="1" x14ac:dyDescent="0.35"/>
    <row r="46" spans="2:20" ht="15" customHeight="1" x14ac:dyDescent="0.35">
      <c r="B46" s="174"/>
      <c r="C46" s="174"/>
      <c r="D46" s="174"/>
      <c r="E46" s="174"/>
      <c r="F46" s="174"/>
      <c r="G46" s="174"/>
      <c r="H46" s="174"/>
      <c r="I46" s="174"/>
      <c r="J46" s="174"/>
      <c r="K46" s="174"/>
      <c r="L46" s="174"/>
      <c r="M46" s="174"/>
      <c r="N46" s="174"/>
      <c r="O46" s="174"/>
      <c r="P46" s="174"/>
      <c r="Q46" s="174"/>
    </row>
    <row r="47" spans="2:20" ht="14.5" customHeight="1" x14ac:dyDescent="0.35">
      <c r="B47" s="174"/>
      <c r="C47" s="174"/>
      <c r="D47" s="174"/>
      <c r="E47" s="174"/>
      <c r="F47" s="174"/>
      <c r="G47" s="174"/>
      <c r="H47" s="174"/>
      <c r="I47" s="174"/>
      <c r="J47" s="174"/>
      <c r="K47" s="174"/>
      <c r="L47" s="174"/>
      <c r="M47" s="174"/>
      <c r="N47" s="174"/>
      <c r="O47" s="174"/>
      <c r="P47" s="174"/>
      <c r="Q47" s="174"/>
    </row>
    <row r="48" spans="2:20" ht="14.5" customHeight="1" x14ac:dyDescent="0.35">
      <c r="B48" s="174"/>
      <c r="C48" s="174"/>
      <c r="D48" s="174"/>
      <c r="E48" s="174"/>
      <c r="F48" s="174"/>
      <c r="G48" s="174"/>
      <c r="H48" s="174"/>
      <c r="I48" s="174"/>
      <c r="J48" s="174"/>
      <c r="K48" s="174"/>
      <c r="L48" s="174"/>
      <c r="M48" s="174"/>
      <c r="N48" s="174"/>
      <c r="O48" s="174"/>
      <c r="P48" s="174"/>
      <c r="Q48" s="174"/>
      <c r="T48" s="106"/>
    </row>
    <row r="49" spans="1:17" x14ac:dyDescent="0.35">
      <c r="B49" s="174"/>
      <c r="C49" s="174"/>
      <c r="D49" s="174"/>
      <c r="E49" s="174"/>
      <c r="F49" s="174"/>
      <c r="G49" s="174"/>
      <c r="H49" s="174"/>
      <c r="I49" s="174"/>
      <c r="J49" s="174"/>
      <c r="K49" s="174"/>
      <c r="L49" s="174"/>
      <c r="M49" s="174"/>
      <c r="N49" s="174"/>
      <c r="O49" s="174"/>
      <c r="P49" s="174"/>
      <c r="Q49" s="174"/>
    </row>
    <row r="50" spans="1:17" x14ac:dyDescent="0.35">
      <c r="B50" s="174"/>
      <c r="C50" s="174"/>
      <c r="D50" s="174"/>
      <c r="E50" s="174"/>
      <c r="F50" s="174"/>
      <c r="G50" s="174"/>
      <c r="H50" s="174"/>
      <c r="I50" s="174"/>
      <c r="J50" s="174"/>
      <c r="K50" s="174"/>
      <c r="L50" s="174"/>
      <c r="M50" s="174"/>
      <c r="N50" s="174"/>
      <c r="O50" s="174"/>
      <c r="P50" s="174"/>
      <c r="Q50" s="174"/>
    </row>
    <row r="51" spans="1:17" x14ac:dyDescent="0.35">
      <c r="B51" s="174"/>
      <c r="C51" s="174"/>
      <c r="D51" s="174"/>
      <c r="E51" s="174"/>
      <c r="F51" s="174"/>
      <c r="G51" s="174"/>
      <c r="H51" s="174"/>
      <c r="I51" s="174"/>
      <c r="J51" s="174"/>
      <c r="K51" s="174"/>
      <c r="L51" s="174"/>
      <c r="M51" s="174"/>
      <c r="N51" s="174"/>
      <c r="O51" s="174"/>
      <c r="P51" s="174"/>
      <c r="Q51" s="174"/>
    </row>
    <row r="52" spans="1:17" x14ac:dyDescent="0.35">
      <c r="C52" s="12"/>
      <c r="D52" s="12"/>
      <c r="E52" s="12"/>
      <c r="F52" s="12"/>
      <c r="G52" s="12"/>
      <c r="H52" s="12"/>
      <c r="I52" s="12"/>
      <c r="J52" s="12"/>
      <c r="K52" s="12"/>
      <c r="L52" s="12"/>
      <c r="M52" s="12"/>
      <c r="N52" s="12"/>
      <c r="O52" s="12"/>
      <c r="P52" s="12"/>
      <c r="Q52" s="12"/>
    </row>
    <row r="54" spans="1:17" x14ac:dyDescent="0.35">
      <c r="A54" s="13"/>
    </row>
  </sheetData>
  <mergeCells count="48">
    <mergeCell ref="F12:I12"/>
    <mergeCell ref="J12:L12"/>
    <mergeCell ref="M12:P12"/>
    <mergeCell ref="F13:I13"/>
    <mergeCell ref="J13:L13"/>
    <mergeCell ref="M13:P13"/>
    <mergeCell ref="C2:R2"/>
    <mergeCell ref="A4:O4"/>
    <mergeCell ref="C7:R9"/>
    <mergeCell ref="J10:Q10"/>
    <mergeCell ref="B11:C11"/>
    <mergeCell ref="F11:I11"/>
    <mergeCell ref="J11:L11"/>
    <mergeCell ref="M11:P11"/>
    <mergeCell ref="J14:L14"/>
    <mergeCell ref="M14:P14"/>
    <mergeCell ref="F15:I15"/>
    <mergeCell ref="J15:L15"/>
    <mergeCell ref="M15:P15"/>
    <mergeCell ref="F14:I14"/>
    <mergeCell ref="F16:I16"/>
    <mergeCell ref="J16:L16"/>
    <mergeCell ref="M16:P16"/>
    <mergeCell ref="F17:I17"/>
    <mergeCell ref="J17:L17"/>
    <mergeCell ref="M17:P17"/>
    <mergeCell ref="F18:I18"/>
    <mergeCell ref="J18:L18"/>
    <mergeCell ref="M18:P18"/>
    <mergeCell ref="F19:I19"/>
    <mergeCell ref="J19:L19"/>
    <mergeCell ref="M19:P19"/>
    <mergeCell ref="F20:I20"/>
    <mergeCell ref="J20:L20"/>
    <mergeCell ref="M20:P20"/>
    <mergeCell ref="F21:I21"/>
    <mergeCell ref="J21:L21"/>
    <mergeCell ref="M21:P21"/>
    <mergeCell ref="B24:C24"/>
    <mergeCell ref="F24:I24"/>
    <mergeCell ref="J24:L24"/>
    <mergeCell ref="M24:P24"/>
    <mergeCell ref="F22:I22"/>
    <mergeCell ref="J22:L22"/>
    <mergeCell ref="M22:P22"/>
    <mergeCell ref="F23:I23"/>
    <mergeCell ref="J23:L23"/>
    <mergeCell ref="M23:P23"/>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ignoredErrors>
    <ignoredError sqref="F12:I12"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555C-3322-402F-9D11-3B52396AF705}">
  <sheetPr>
    <pageSetUpPr fitToPage="1"/>
  </sheetPr>
  <dimension ref="A1:W54"/>
  <sheetViews>
    <sheetView topLeftCell="A4" workbookViewId="0">
      <selection activeCell="A11" sqref="A11:XFD11"/>
    </sheetView>
  </sheetViews>
  <sheetFormatPr defaultColWidth="8.81640625" defaultRowHeight="14.5" x14ac:dyDescent="0.35"/>
  <cols>
    <col min="1" max="1" width="9.453125" style="5" customWidth="1"/>
    <col min="2" max="2" width="3" style="5" customWidth="1"/>
    <col min="3" max="3" width="7.1796875" style="5" customWidth="1"/>
    <col min="4" max="5" width="0.81640625" style="5" customWidth="1"/>
    <col min="6" max="6" width="11.54296875" style="5" customWidth="1"/>
    <col min="7" max="8" width="1.7265625" style="5" customWidth="1"/>
    <col min="9" max="9" width="3.1796875" style="5" customWidth="1"/>
    <col min="10" max="10" width="14.26953125" style="5" customWidth="1"/>
    <col min="11" max="11" width="2.26953125" style="5" customWidth="1"/>
    <col min="12" max="12" width="2" style="5" customWidth="1"/>
    <col min="13" max="13" width="9.54296875" style="5" customWidth="1"/>
    <col min="14" max="14" width="2.54296875" style="5" customWidth="1"/>
    <col min="15" max="15" width="2.7265625" style="5" customWidth="1"/>
    <col min="16" max="16" width="3.7265625" style="5" customWidth="1"/>
    <col min="17" max="17" width="3" style="5" customWidth="1"/>
    <col min="18" max="18" width="9.7265625" style="5" customWidth="1"/>
    <col min="19" max="16384" width="8.81640625" style="5"/>
  </cols>
  <sheetData>
    <row r="1" spans="1:19" ht="15" customHeight="1" x14ac:dyDescent="0.35"/>
    <row r="2" spans="1:19" ht="15.75" customHeight="1" x14ac:dyDescent="0.35">
      <c r="C2" s="222" t="s">
        <v>15</v>
      </c>
      <c r="D2" s="222"/>
      <c r="E2" s="222"/>
      <c r="F2" s="222"/>
      <c r="G2" s="222"/>
      <c r="H2" s="222"/>
      <c r="I2" s="222"/>
      <c r="J2" s="222"/>
      <c r="K2" s="222"/>
      <c r="L2" s="222"/>
      <c r="M2" s="222"/>
      <c r="N2" s="222"/>
      <c r="O2" s="222"/>
      <c r="P2" s="222"/>
      <c r="Q2" s="222"/>
      <c r="R2" s="222"/>
    </row>
    <row r="3" spans="1:19" ht="15.75" customHeight="1" x14ac:dyDescent="0.35">
      <c r="B3" s="6"/>
      <c r="C3" s="6"/>
      <c r="D3" s="6"/>
      <c r="E3" s="6"/>
      <c r="F3" s="6"/>
      <c r="G3" s="6"/>
      <c r="H3" s="6"/>
      <c r="I3" s="6"/>
      <c r="J3" s="6"/>
      <c r="K3" s="6"/>
      <c r="L3" s="6"/>
      <c r="M3" s="6"/>
      <c r="N3" s="6"/>
      <c r="O3" s="6"/>
    </row>
    <row r="4" spans="1:19" ht="22.15" customHeight="1" x14ac:dyDescent="0.35">
      <c r="A4" s="219"/>
      <c r="B4" s="219"/>
      <c r="C4" s="219"/>
      <c r="D4" s="219"/>
      <c r="E4" s="219"/>
      <c r="F4" s="219"/>
      <c r="G4" s="219"/>
      <c r="H4" s="219"/>
      <c r="I4" s="219"/>
      <c r="J4" s="219"/>
      <c r="K4" s="219"/>
      <c r="L4" s="219"/>
      <c r="M4" s="219"/>
      <c r="N4" s="219"/>
      <c r="O4" s="219"/>
    </row>
    <row r="5" spans="1:19" ht="14.5" customHeight="1" x14ac:dyDescent="0.35"/>
    <row r="6" spans="1:19" ht="15.65" customHeight="1" x14ac:dyDescent="0.35">
      <c r="C6" s="40" t="s">
        <v>128</v>
      </c>
      <c r="D6" s="16"/>
      <c r="E6" s="16"/>
    </row>
    <row r="7" spans="1:19" ht="15" customHeight="1" x14ac:dyDescent="0.35">
      <c r="C7" s="228" t="s">
        <v>129</v>
      </c>
      <c r="D7" s="228"/>
      <c r="E7" s="228"/>
      <c r="F7" s="228"/>
      <c r="G7" s="228"/>
      <c r="H7" s="228"/>
      <c r="I7" s="228"/>
      <c r="J7" s="228"/>
      <c r="K7" s="228"/>
      <c r="L7" s="228"/>
      <c r="M7" s="228"/>
      <c r="N7" s="228"/>
      <c r="O7" s="228"/>
      <c r="P7" s="228"/>
      <c r="Q7" s="228"/>
      <c r="R7" s="228"/>
    </row>
    <row r="8" spans="1:19" ht="15" customHeight="1" x14ac:dyDescent="0.35">
      <c r="C8" s="228"/>
      <c r="D8" s="228"/>
      <c r="E8" s="228"/>
      <c r="F8" s="228"/>
      <c r="G8" s="228"/>
      <c r="H8" s="228"/>
      <c r="I8" s="228"/>
      <c r="J8" s="228"/>
      <c r="K8" s="228"/>
      <c r="L8" s="228"/>
      <c r="M8" s="228"/>
      <c r="N8" s="228"/>
      <c r="O8" s="228"/>
      <c r="P8" s="228"/>
      <c r="Q8" s="228"/>
      <c r="R8" s="228"/>
    </row>
    <row r="9" spans="1:19" ht="17.149999999999999" customHeight="1" x14ac:dyDescent="0.35">
      <c r="C9" s="228"/>
      <c r="D9" s="228"/>
      <c r="E9" s="228"/>
      <c r="F9" s="228"/>
      <c r="G9" s="228"/>
      <c r="H9" s="228"/>
      <c r="I9" s="228"/>
      <c r="J9" s="228"/>
      <c r="K9" s="228"/>
      <c r="L9" s="228"/>
      <c r="M9" s="228"/>
      <c r="N9" s="228"/>
      <c r="O9" s="228"/>
      <c r="P9" s="228"/>
      <c r="Q9" s="228"/>
      <c r="R9" s="228"/>
    </row>
    <row r="10" spans="1:19" ht="14.5" customHeight="1" x14ac:dyDescent="0.35">
      <c r="B10" s="41" t="s">
        <v>20</v>
      </c>
      <c r="J10" s="205"/>
      <c r="K10" s="205"/>
      <c r="L10" s="205"/>
      <c r="M10" s="205"/>
      <c r="N10" s="205"/>
      <c r="O10" s="205"/>
      <c r="P10" s="205"/>
      <c r="Q10" s="205"/>
    </row>
    <row r="11" spans="1:19" ht="27.5" customHeight="1" x14ac:dyDescent="0.35">
      <c r="B11" s="252" t="s">
        <v>138</v>
      </c>
      <c r="C11" s="252"/>
      <c r="D11" s="252"/>
      <c r="E11" s="252"/>
      <c r="F11" s="252"/>
      <c r="G11" s="252"/>
      <c r="H11" s="252"/>
      <c r="I11" s="252"/>
      <c r="J11" s="252"/>
      <c r="K11" s="252"/>
      <c r="L11" s="252"/>
      <c r="M11" s="252"/>
      <c r="N11" s="252"/>
      <c r="O11" s="252"/>
      <c r="P11" s="252"/>
      <c r="Q11" s="252"/>
    </row>
    <row r="12" spans="1:19" ht="38.5" customHeight="1" x14ac:dyDescent="0.35">
      <c r="B12" s="206" t="s">
        <v>14</v>
      </c>
      <c r="C12" s="206"/>
      <c r="D12" s="2"/>
      <c r="E12" s="2"/>
      <c r="F12" s="207" t="s">
        <v>130</v>
      </c>
      <c r="G12" s="207"/>
      <c r="H12" s="207"/>
      <c r="I12" s="207"/>
      <c r="J12" s="207" t="s">
        <v>131</v>
      </c>
      <c r="K12" s="207"/>
      <c r="L12" s="207"/>
      <c r="M12" s="207" t="s">
        <v>49</v>
      </c>
      <c r="N12" s="207"/>
      <c r="O12" s="207"/>
      <c r="P12" s="207"/>
      <c r="Q12" s="82"/>
      <c r="S12" s="251"/>
    </row>
    <row r="13" spans="1:19" ht="13.15" customHeight="1" x14ac:dyDescent="0.35">
      <c r="B13" s="7" t="s">
        <v>13</v>
      </c>
      <c r="C13" s="7"/>
      <c r="D13" s="7"/>
      <c r="E13" s="7"/>
      <c r="F13" s="229"/>
      <c r="G13" s="229"/>
      <c r="H13" s="229"/>
      <c r="I13" s="229"/>
      <c r="J13" s="230"/>
      <c r="K13" s="230"/>
      <c r="L13" s="230"/>
      <c r="M13" s="231"/>
      <c r="N13" s="231"/>
      <c r="O13" s="231"/>
      <c r="P13" s="231"/>
      <c r="Q13" s="78"/>
      <c r="R13" s="8"/>
    </row>
    <row r="14" spans="1:19" ht="13.15" customHeight="1" x14ac:dyDescent="0.35">
      <c r="B14" s="3" t="s">
        <v>12</v>
      </c>
      <c r="C14" s="3"/>
      <c r="D14" s="3"/>
      <c r="E14" s="3"/>
      <c r="F14" s="229"/>
      <c r="G14" s="229"/>
      <c r="H14" s="229"/>
      <c r="I14" s="229"/>
      <c r="J14" s="230"/>
      <c r="K14" s="230"/>
      <c r="L14" s="230"/>
      <c r="M14" s="231"/>
      <c r="N14" s="231"/>
      <c r="O14" s="231"/>
      <c r="P14" s="231"/>
      <c r="Q14" s="78"/>
      <c r="R14" s="8"/>
    </row>
    <row r="15" spans="1:19" ht="13.15" customHeight="1" x14ac:dyDescent="0.35">
      <c r="B15" s="7" t="s">
        <v>11</v>
      </c>
      <c r="C15" s="7"/>
      <c r="D15" s="7"/>
      <c r="E15" s="7"/>
      <c r="F15" s="224"/>
      <c r="G15" s="224"/>
      <c r="H15" s="224"/>
      <c r="I15" s="224"/>
      <c r="J15" s="225"/>
      <c r="K15" s="225"/>
      <c r="L15" s="225"/>
      <c r="M15" s="226"/>
      <c r="N15" s="226"/>
      <c r="O15" s="226"/>
      <c r="P15" s="226"/>
      <c r="Q15" s="78"/>
      <c r="R15" s="8"/>
    </row>
    <row r="16" spans="1:19" ht="13.15" customHeight="1" x14ac:dyDescent="0.35">
      <c r="A16" s="7"/>
      <c r="B16" s="3" t="s">
        <v>10</v>
      </c>
      <c r="C16" s="3"/>
      <c r="D16" s="3"/>
      <c r="E16" s="3"/>
      <c r="F16" s="224"/>
      <c r="G16" s="224"/>
      <c r="H16" s="224"/>
      <c r="I16" s="224"/>
      <c r="J16" s="225"/>
      <c r="K16" s="225"/>
      <c r="L16" s="225"/>
      <c r="M16" s="226"/>
      <c r="N16" s="226"/>
      <c r="O16" s="226"/>
      <c r="P16" s="226"/>
      <c r="Q16" s="78"/>
      <c r="R16" s="8"/>
    </row>
    <row r="17" spans="1:23" ht="13.15" customHeight="1" x14ac:dyDescent="0.35">
      <c r="A17" s="7"/>
      <c r="B17" s="3" t="s">
        <v>9</v>
      </c>
      <c r="C17" s="161"/>
      <c r="D17" s="7"/>
      <c r="E17" s="7"/>
      <c r="F17" s="224"/>
      <c r="G17" s="224"/>
      <c r="H17" s="224"/>
      <c r="I17" s="224"/>
      <c r="J17" s="225"/>
      <c r="K17" s="225"/>
      <c r="L17" s="225"/>
      <c r="M17" s="226"/>
      <c r="N17" s="226"/>
      <c r="O17" s="226"/>
      <c r="P17" s="226"/>
      <c r="Q17" s="78"/>
      <c r="R17" s="8"/>
    </row>
    <row r="18" spans="1:23" ht="13.15" customHeight="1" x14ac:dyDescent="0.35">
      <c r="A18" s="7"/>
      <c r="B18" s="3" t="s">
        <v>8</v>
      </c>
      <c r="C18" s="3"/>
      <c r="D18" s="3"/>
      <c r="E18" s="3"/>
      <c r="F18" s="224"/>
      <c r="G18" s="224"/>
      <c r="H18" s="224"/>
      <c r="I18" s="224"/>
      <c r="J18" s="225"/>
      <c r="K18" s="225"/>
      <c r="L18" s="225"/>
      <c r="M18" s="226"/>
      <c r="N18" s="226"/>
      <c r="O18" s="226"/>
      <c r="P18" s="226"/>
      <c r="Q18" s="78"/>
    </row>
    <row r="19" spans="1:23" ht="13.15" customHeight="1" x14ac:dyDescent="0.35">
      <c r="A19" s="7"/>
      <c r="B19" s="7" t="s">
        <v>7</v>
      </c>
      <c r="C19" s="7"/>
      <c r="D19" s="7"/>
      <c r="E19" s="7"/>
      <c r="F19" s="224"/>
      <c r="G19" s="224"/>
      <c r="H19" s="224"/>
      <c r="I19" s="224"/>
      <c r="J19" s="225"/>
      <c r="K19" s="225"/>
      <c r="L19" s="225"/>
      <c r="M19" s="226"/>
      <c r="N19" s="226"/>
      <c r="O19" s="226"/>
      <c r="P19" s="226"/>
      <c r="Q19" s="78"/>
    </row>
    <row r="20" spans="1:23" ht="13.15" customHeight="1" x14ac:dyDescent="0.35">
      <c r="B20" s="3" t="s">
        <v>6</v>
      </c>
      <c r="C20" s="3"/>
      <c r="D20" s="3"/>
      <c r="E20" s="3"/>
      <c r="F20" s="224"/>
      <c r="G20" s="224"/>
      <c r="H20" s="224"/>
      <c r="I20" s="224"/>
      <c r="J20" s="225"/>
      <c r="K20" s="225"/>
      <c r="L20" s="225"/>
      <c r="M20" s="226"/>
      <c r="N20" s="226"/>
      <c r="O20" s="226"/>
      <c r="P20" s="226"/>
      <c r="Q20" s="78"/>
    </row>
    <row r="21" spans="1:23" ht="13.15" customHeight="1" x14ac:dyDescent="0.35">
      <c r="B21" s="7" t="s">
        <v>5</v>
      </c>
      <c r="C21" s="7"/>
      <c r="D21" s="7"/>
      <c r="E21" s="7"/>
      <c r="F21" s="224"/>
      <c r="G21" s="224"/>
      <c r="H21" s="224"/>
      <c r="I21" s="224"/>
      <c r="J21" s="225"/>
      <c r="K21" s="225"/>
      <c r="L21" s="225"/>
      <c r="M21" s="226"/>
      <c r="N21" s="226"/>
      <c r="O21" s="226"/>
      <c r="P21" s="226"/>
      <c r="Q21" s="78"/>
    </row>
    <row r="22" spans="1:23" ht="13.15" customHeight="1" x14ac:dyDescent="0.35">
      <c r="B22" s="3" t="s">
        <v>4</v>
      </c>
      <c r="C22" s="3"/>
      <c r="D22" s="3"/>
      <c r="E22" s="3"/>
      <c r="F22" s="224"/>
      <c r="G22" s="224"/>
      <c r="H22" s="224"/>
      <c r="I22" s="224"/>
      <c r="J22" s="225"/>
      <c r="K22" s="225"/>
      <c r="L22" s="225"/>
      <c r="M22" s="226"/>
      <c r="N22" s="226"/>
      <c r="O22" s="226"/>
      <c r="P22" s="226"/>
      <c r="Q22" s="78"/>
      <c r="W22" s="140" t="s">
        <v>35</v>
      </c>
    </row>
    <row r="23" spans="1:23" ht="13.15" customHeight="1" x14ac:dyDescent="0.35">
      <c r="B23" s="7" t="s">
        <v>3</v>
      </c>
      <c r="C23" s="7"/>
      <c r="D23" s="7"/>
      <c r="E23" s="7"/>
      <c r="F23" s="224"/>
      <c r="G23" s="224"/>
      <c r="H23" s="224"/>
      <c r="I23" s="224"/>
      <c r="J23" s="225"/>
      <c r="K23" s="225"/>
      <c r="L23" s="225"/>
      <c r="M23" s="226"/>
      <c r="N23" s="226"/>
      <c r="O23" s="226"/>
      <c r="P23" s="226"/>
      <c r="Q23" s="78"/>
    </row>
    <row r="24" spans="1:23" ht="13.15" customHeight="1" x14ac:dyDescent="0.35">
      <c r="B24" s="3" t="s">
        <v>2</v>
      </c>
      <c r="C24" s="3"/>
      <c r="D24" s="3"/>
      <c r="E24" s="3"/>
      <c r="F24" s="224"/>
      <c r="G24" s="224"/>
      <c r="H24" s="224"/>
      <c r="I24" s="224"/>
      <c r="J24" s="225"/>
      <c r="K24" s="225"/>
      <c r="L24" s="225"/>
      <c r="M24" s="226"/>
      <c r="N24" s="226"/>
      <c r="O24" s="226"/>
      <c r="P24" s="226"/>
      <c r="Q24" s="78"/>
    </row>
    <row r="25" spans="1:23" ht="14.5" customHeight="1" x14ac:dyDescent="0.35">
      <c r="B25" s="206" t="s">
        <v>1</v>
      </c>
      <c r="C25" s="206"/>
      <c r="D25" s="2"/>
      <c r="E25" s="2"/>
      <c r="F25" s="211"/>
      <c r="G25" s="211"/>
      <c r="H25" s="211"/>
      <c r="I25" s="211"/>
      <c r="J25" s="227"/>
      <c r="K25" s="227"/>
      <c r="L25" s="227"/>
      <c r="M25" s="212"/>
      <c r="N25" s="212"/>
      <c r="O25" s="212"/>
      <c r="P25" s="212"/>
      <c r="Q25" s="80"/>
    </row>
    <row r="26" spans="1:23" ht="13.15" customHeight="1" x14ac:dyDescent="0.35">
      <c r="B26" s="18"/>
      <c r="C26" s="9"/>
      <c r="D26" s="9"/>
      <c r="E26" s="9"/>
      <c r="F26" s="9"/>
      <c r="G26" s="9"/>
      <c r="H26" s="9"/>
      <c r="I26" s="9"/>
      <c r="J26" s="9"/>
      <c r="K26" s="9"/>
      <c r="L26" s="9"/>
      <c r="M26" s="9"/>
      <c r="N26" s="9"/>
    </row>
    <row r="27" spans="1:23" ht="13.15" customHeight="1" x14ac:dyDescent="0.35">
      <c r="B27" s="9"/>
      <c r="C27" s="9"/>
      <c r="D27" s="9"/>
      <c r="E27" s="9"/>
      <c r="G27" s="9"/>
      <c r="H27" s="9"/>
      <c r="L27" s="9"/>
    </row>
    <row r="28" spans="1:23" ht="13.15" customHeight="1" x14ac:dyDescent="0.35">
      <c r="B28" s="9"/>
      <c r="C28" s="9"/>
      <c r="D28" s="9"/>
      <c r="E28" s="9"/>
      <c r="G28" s="9"/>
      <c r="H28" s="9"/>
      <c r="I28" s="9"/>
      <c r="J28" s="9"/>
      <c r="K28" s="9"/>
      <c r="L28" s="9"/>
      <c r="M28" s="9"/>
      <c r="N28" s="9"/>
      <c r="P28" s="10"/>
    </row>
    <row r="29" spans="1:23" ht="13.15" customHeight="1" x14ac:dyDescent="0.35">
      <c r="B29" s="9"/>
      <c r="C29" s="9"/>
      <c r="D29" s="9"/>
      <c r="E29" s="9"/>
      <c r="I29" s="9"/>
      <c r="J29" s="9"/>
      <c r="K29" s="9"/>
      <c r="L29" s="9"/>
      <c r="M29" s="9"/>
      <c r="N29" s="9"/>
      <c r="P29" s="10"/>
    </row>
    <row r="30" spans="1:23" ht="14.5" customHeight="1" x14ac:dyDescent="0.35">
      <c r="P30" s="10"/>
    </row>
    <row r="31" spans="1:23" ht="14.5" customHeight="1" x14ac:dyDescent="0.35"/>
    <row r="32" spans="1:23" ht="14.5" customHeight="1" x14ac:dyDescent="0.35"/>
    <row r="33" spans="2:20" ht="14.5" customHeight="1" x14ac:dyDescent="0.35"/>
    <row r="34" spans="2:20" ht="14.5" customHeight="1" x14ac:dyDescent="0.35"/>
    <row r="35" spans="2:20" ht="14.5" customHeight="1" x14ac:dyDescent="0.35"/>
    <row r="36" spans="2:20" ht="14.5" customHeight="1" x14ac:dyDescent="0.35"/>
    <row r="37" spans="2:20" ht="14.5" customHeight="1" x14ac:dyDescent="0.35"/>
    <row r="38" spans="2:20" ht="14.5" customHeight="1" x14ac:dyDescent="0.35"/>
    <row r="39" spans="2:20" ht="14.5" customHeight="1" x14ac:dyDescent="0.35"/>
    <row r="46" spans="2:20" ht="15" customHeight="1" x14ac:dyDescent="0.35">
      <c r="B46" s="175"/>
      <c r="C46" s="175"/>
      <c r="D46" s="175"/>
      <c r="E46" s="175"/>
      <c r="F46" s="175"/>
      <c r="G46" s="175"/>
      <c r="H46" s="175"/>
      <c r="I46" s="175"/>
      <c r="J46" s="175"/>
      <c r="K46" s="175"/>
      <c r="L46" s="175"/>
      <c r="M46" s="175"/>
      <c r="N46" s="175"/>
      <c r="O46" s="175"/>
      <c r="P46" s="175"/>
      <c r="Q46" s="175"/>
    </row>
    <row r="47" spans="2:20" ht="14.5" customHeight="1" x14ac:dyDescent="0.35">
      <c r="B47" s="175"/>
      <c r="C47" s="175"/>
      <c r="D47" s="175"/>
      <c r="E47" s="175"/>
      <c r="F47" s="175"/>
      <c r="G47" s="175"/>
      <c r="H47" s="175"/>
      <c r="I47" s="175"/>
      <c r="J47" s="175"/>
      <c r="K47" s="175"/>
      <c r="L47" s="175"/>
      <c r="M47" s="175"/>
      <c r="N47" s="175"/>
      <c r="O47" s="175"/>
      <c r="P47" s="175"/>
      <c r="Q47" s="175"/>
    </row>
    <row r="48" spans="2:20" ht="14.5" customHeight="1" x14ac:dyDescent="0.35">
      <c r="B48" s="175"/>
      <c r="C48" s="175"/>
      <c r="D48" s="175"/>
      <c r="E48" s="175"/>
      <c r="F48" s="175"/>
      <c r="G48" s="175"/>
      <c r="H48" s="175"/>
      <c r="I48" s="175"/>
      <c r="J48" s="175"/>
      <c r="K48" s="175"/>
      <c r="L48" s="175"/>
      <c r="M48" s="175"/>
      <c r="N48" s="175"/>
      <c r="O48" s="175"/>
      <c r="P48" s="175"/>
      <c r="Q48" s="175"/>
      <c r="T48" s="106"/>
    </row>
    <row r="49" spans="1:17" x14ac:dyDescent="0.35">
      <c r="B49" s="175"/>
      <c r="C49" s="175"/>
      <c r="D49" s="175"/>
      <c r="E49" s="175"/>
      <c r="F49" s="175"/>
      <c r="G49" s="175"/>
      <c r="H49" s="175"/>
      <c r="I49" s="175"/>
      <c r="J49" s="175"/>
      <c r="K49" s="175"/>
      <c r="L49" s="175"/>
      <c r="M49" s="175"/>
      <c r="N49" s="175"/>
      <c r="O49" s="175"/>
      <c r="P49" s="175"/>
      <c r="Q49" s="175"/>
    </row>
    <row r="50" spans="1:17" x14ac:dyDescent="0.35">
      <c r="B50" s="175"/>
      <c r="C50" s="175"/>
      <c r="D50" s="175"/>
      <c r="E50" s="175"/>
      <c r="F50" s="175"/>
      <c r="G50" s="175"/>
      <c r="H50" s="175"/>
      <c r="I50" s="175"/>
      <c r="J50" s="175"/>
      <c r="K50" s="175"/>
      <c r="L50" s="175"/>
      <c r="M50" s="175"/>
      <c r="N50" s="175"/>
      <c r="O50" s="175"/>
      <c r="P50" s="175"/>
      <c r="Q50" s="175"/>
    </row>
    <row r="51" spans="1:17" x14ac:dyDescent="0.35">
      <c r="B51" s="175"/>
      <c r="C51" s="175"/>
      <c r="D51" s="175"/>
      <c r="E51" s="175"/>
      <c r="F51" s="175"/>
      <c r="G51" s="175"/>
      <c r="H51" s="175"/>
      <c r="I51" s="175"/>
      <c r="J51" s="175"/>
      <c r="K51" s="175"/>
      <c r="L51" s="175"/>
      <c r="M51" s="175"/>
      <c r="N51" s="175"/>
      <c r="O51" s="175"/>
      <c r="P51" s="175"/>
      <c r="Q51" s="175"/>
    </row>
    <row r="52" spans="1:17" x14ac:dyDescent="0.35">
      <c r="C52" s="12"/>
      <c r="D52" s="12"/>
      <c r="E52" s="12"/>
      <c r="F52" s="12"/>
      <c r="G52" s="12"/>
      <c r="H52" s="12"/>
      <c r="I52" s="12"/>
      <c r="J52" s="12"/>
      <c r="K52" s="12"/>
      <c r="L52" s="12"/>
      <c r="M52" s="12"/>
      <c r="N52" s="12"/>
      <c r="O52" s="12"/>
      <c r="P52" s="12"/>
      <c r="Q52" s="12"/>
    </row>
    <row r="54" spans="1:17" x14ac:dyDescent="0.35">
      <c r="A54" s="13"/>
    </row>
  </sheetData>
  <mergeCells count="49">
    <mergeCell ref="C2:R2"/>
    <mergeCell ref="A4:O4"/>
    <mergeCell ref="C7:R9"/>
    <mergeCell ref="B12:C12"/>
    <mergeCell ref="F12:I12"/>
    <mergeCell ref="J12:L12"/>
    <mergeCell ref="M12:P12"/>
    <mergeCell ref="J10:Q10"/>
    <mergeCell ref="B11:Q11"/>
    <mergeCell ref="F13:I13"/>
    <mergeCell ref="J13:L13"/>
    <mergeCell ref="M13:P13"/>
    <mergeCell ref="F14:I14"/>
    <mergeCell ref="J14:L14"/>
    <mergeCell ref="M14:P14"/>
    <mergeCell ref="F15:I15"/>
    <mergeCell ref="J15:L15"/>
    <mergeCell ref="M15:P15"/>
    <mergeCell ref="F16:I16"/>
    <mergeCell ref="J16:L16"/>
    <mergeCell ref="M16:P16"/>
    <mergeCell ref="F17:I17"/>
    <mergeCell ref="J17:L17"/>
    <mergeCell ref="M17:P17"/>
    <mergeCell ref="F18:I18"/>
    <mergeCell ref="J18:L18"/>
    <mergeCell ref="M18:P18"/>
    <mergeCell ref="F19:I19"/>
    <mergeCell ref="J19:L19"/>
    <mergeCell ref="M19:P19"/>
    <mergeCell ref="F20:I20"/>
    <mergeCell ref="J20:L20"/>
    <mergeCell ref="M20:P20"/>
    <mergeCell ref="F21:I21"/>
    <mergeCell ref="J21:L21"/>
    <mergeCell ref="M21:P21"/>
    <mergeCell ref="F22:I22"/>
    <mergeCell ref="J22:L22"/>
    <mergeCell ref="M22:P22"/>
    <mergeCell ref="B25:C25"/>
    <mergeCell ref="F25:I25"/>
    <mergeCell ref="J25:L25"/>
    <mergeCell ref="M25:P25"/>
    <mergeCell ref="F23:I23"/>
    <mergeCell ref="J23:L23"/>
    <mergeCell ref="M23:P23"/>
    <mergeCell ref="F24:I24"/>
    <mergeCell ref="J24:L24"/>
    <mergeCell ref="M24:P24"/>
  </mergeCells>
  <conditionalFormatting sqref="Q13:Q24">
    <cfRule type="iconSet" priority="2">
      <iconSet showValue="0">
        <cfvo type="percent" val="0"/>
        <cfvo type="num" val="0.85"/>
        <cfvo type="num" val="1"/>
      </iconSet>
    </cfRule>
  </conditionalFormatting>
  <conditionalFormatting sqref="Q25">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CCC41-F3B7-4DB8-B65A-A2A080466945}">
  <sheetPr>
    <pageSetUpPr fitToPage="1"/>
  </sheetPr>
  <dimension ref="A1:X57"/>
  <sheetViews>
    <sheetView workbookViewId="0">
      <selection activeCell="A10" sqref="A10:XFD10"/>
    </sheetView>
  </sheetViews>
  <sheetFormatPr defaultColWidth="8.81640625" defaultRowHeight="14.5" x14ac:dyDescent="0.35"/>
  <cols>
    <col min="1" max="1" width="2.81640625" style="5" customWidth="1"/>
    <col min="2" max="2" width="3" style="5" customWidth="1"/>
    <col min="3" max="3" width="7.1796875" style="5" customWidth="1"/>
    <col min="4" max="5" width="1.453125" style="5" customWidth="1"/>
    <col min="6" max="6" width="14.36328125" style="5" customWidth="1"/>
    <col min="7" max="7" width="3.54296875" style="5" customWidth="1"/>
    <col min="8" max="8" width="3.26953125" style="5" customWidth="1"/>
    <col min="9" max="9" width="2.453125" style="5" customWidth="1"/>
    <col min="10" max="10" width="13.08984375" style="5" customWidth="1"/>
    <col min="11" max="11" width="4.81640625" style="5" customWidth="1"/>
    <col min="12" max="12" width="2" style="5" customWidth="1"/>
    <col min="13" max="13" width="11.453125" style="5" customWidth="1"/>
    <col min="14" max="14" width="1.6328125" style="5" hidden="1" customWidth="1"/>
    <col min="15" max="15" width="2.7265625" style="5" customWidth="1"/>
    <col min="16" max="16" width="3.7265625" style="5" customWidth="1"/>
    <col min="17" max="17" width="4.7265625" style="5" customWidth="1"/>
    <col min="18" max="18" width="3.26953125" style="5" customWidth="1"/>
    <col min="19" max="16384" width="8.81640625" style="5"/>
  </cols>
  <sheetData>
    <row r="1" spans="1:23" ht="15" customHeight="1" x14ac:dyDescent="0.35"/>
    <row r="2" spans="1:23" ht="15.75" customHeight="1" x14ac:dyDescent="0.35">
      <c r="C2" s="222" t="s">
        <v>15</v>
      </c>
      <c r="D2" s="222"/>
      <c r="E2" s="222"/>
      <c r="F2" s="222"/>
      <c r="G2" s="222"/>
      <c r="H2" s="222"/>
      <c r="I2" s="222"/>
      <c r="J2" s="222"/>
      <c r="K2" s="222"/>
      <c r="L2" s="222"/>
      <c r="M2" s="222"/>
      <c r="N2" s="222"/>
      <c r="O2" s="222"/>
      <c r="P2" s="222"/>
      <c r="Q2" s="222"/>
      <c r="R2" s="222"/>
    </row>
    <row r="3" spans="1:23" ht="15.75" customHeight="1" x14ac:dyDescent="0.35">
      <c r="B3" s="6"/>
      <c r="C3" s="6"/>
      <c r="D3" s="6"/>
      <c r="E3" s="6"/>
      <c r="F3" s="6"/>
      <c r="G3" s="6"/>
      <c r="H3" s="6"/>
      <c r="I3" s="6"/>
      <c r="J3" s="6"/>
      <c r="K3" s="6"/>
      <c r="L3" s="6"/>
      <c r="M3" s="6"/>
      <c r="N3" s="6"/>
      <c r="O3" s="6"/>
    </row>
    <row r="4" spans="1:23" ht="22.15" customHeight="1" x14ac:dyDescent="0.35">
      <c r="A4" s="219"/>
      <c r="B4" s="219"/>
      <c r="C4" s="219"/>
      <c r="D4" s="219"/>
      <c r="E4" s="219"/>
      <c r="F4" s="219"/>
      <c r="G4" s="219"/>
      <c r="H4" s="219"/>
      <c r="I4" s="219"/>
      <c r="J4" s="219"/>
      <c r="K4" s="219"/>
      <c r="L4" s="219"/>
      <c r="M4" s="219"/>
      <c r="N4" s="219"/>
      <c r="O4" s="219"/>
    </row>
    <row r="5" spans="1:23" ht="14.5" customHeight="1" x14ac:dyDescent="0.35">
      <c r="F5" s="57"/>
    </row>
    <row r="6" spans="1:23" ht="15.65" customHeight="1" x14ac:dyDescent="0.35">
      <c r="D6" s="40" t="s">
        <v>134</v>
      </c>
      <c r="E6" s="40"/>
      <c r="F6" s="40"/>
      <c r="G6" s="40"/>
      <c r="H6" s="40"/>
      <c r="I6" s="40"/>
      <c r="J6" s="40"/>
      <c r="K6" s="40"/>
      <c r="L6" s="40"/>
      <c r="M6" s="40"/>
      <c r="N6" s="40"/>
      <c r="O6" s="40"/>
      <c r="P6" s="40"/>
      <c r="Q6" s="40"/>
      <c r="R6" s="50"/>
      <c r="U6" s="4"/>
      <c r="V6" s="4"/>
      <c r="W6" s="4"/>
    </row>
    <row r="7" spans="1:23" ht="15.65" customHeight="1" x14ac:dyDescent="0.35">
      <c r="D7" s="235" t="s">
        <v>135</v>
      </c>
      <c r="E7" s="235"/>
      <c r="F7" s="235"/>
      <c r="G7" s="235"/>
      <c r="H7" s="235"/>
      <c r="I7" s="235"/>
      <c r="J7" s="235"/>
      <c r="K7" s="235"/>
      <c r="L7" s="235"/>
      <c r="M7" s="235"/>
      <c r="N7" s="235"/>
      <c r="O7" s="235"/>
      <c r="P7" s="235"/>
      <c r="Q7" s="235"/>
      <c r="R7" s="235"/>
      <c r="T7" s="4"/>
      <c r="U7" s="4"/>
      <c r="V7" s="4"/>
      <c r="W7" s="4"/>
    </row>
    <row r="8" spans="1:23" x14ac:dyDescent="0.35">
      <c r="C8" s="115"/>
      <c r="D8" s="235"/>
      <c r="E8" s="235"/>
      <c r="F8" s="235"/>
      <c r="G8" s="235"/>
      <c r="H8" s="235"/>
      <c r="I8" s="235"/>
      <c r="J8" s="235"/>
      <c r="K8" s="235"/>
      <c r="L8" s="235"/>
      <c r="M8" s="235"/>
      <c r="N8" s="235"/>
      <c r="O8" s="235"/>
      <c r="P8" s="235"/>
      <c r="Q8" s="235"/>
      <c r="R8" s="235"/>
      <c r="U8" s="14"/>
      <c r="V8" s="14"/>
      <c r="W8" s="14"/>
    </row>
    <row r="9" spans="1:23" ht="20.5" customHeight="1" x14ac:dyDescent="0.35">
      <c r="C9" s="115"/>
      <c r="D9" s="235"/>
      <c r="E9" s="235"/>
      <c r="F9" s="235"/>
      <c r="G9" s="235"/>
      <c r="H9" s="235"/>
      <c r="I9" s="235"/>
      <c r="J9" s="235"/>
      <c r="K9" s="235"/>
      <c r="L9" s="235"/>
      <c r="M9" s="235"/>
      <c r="N9" s="235"/>
      <c r="O9" s="235"/>
      <c r="P9" s="235"/>
      <c r="Q9" s="235"/>
      <c r="R9" s="235"/>
    </row>
    <row r="10" spans="1:23" ht="27.5" customHeight="1" x14ac:dyDescent="0.35">
      <c r="C10" s="253"/>
      <c r="D10" s="252" t="s">
        <v>138</v>
      </c>
      <c r="E10" s="252"/>
      <c r="F10" s="252"/>
      <c r="G10" s="252"/>
      <c r="H10" s="252"/>
      <c r="I10" s="252"/>
      <c r="J10" s="252"/>
      <c r="K10" s="252"/>
      <c r="L10" s="252"/>
      <c r="M10" s="252"/>
      <c r="N10" s="252"/>
      <c r="O10" s="252"/>
      <c r="P10" s="252"/>
      <c r="Q10" s="252"/>
      <c r="R10" s="252"/>
    </row>
    <row r="11" spans="1:23" ht="14.5" customHeight="1" x14ac:dyDescent="0.35">
      <c r="B11" s="41"/>
      <c r="J11" s="236"/>
      <c r="K11" s="236"/>
      <c r="L11" s="236"/>
      <c r="M11" s="236"/>
      <c r="N11" s="236"/>
      <c r="O11" s="236"/>
      <c r="P11" s="236"/>
      <c r="Q11" s="236"/>
    </row>
    <row r="12" spans="1:23" ht="14.5" customHeight="1" x14ac:dyDescent="0.35">
      <c r="A12" s="1"/>
      <c r="B12" s="237" t="s">
        <v>14</v>
      </c>
      <c r="C12" s="237"/>
      <c r="D12" s="207" t="s">
        <v>136</v>
      </c>
      <c r="E12" s="207"/>
      <c r="F12" s="207"/>
      <c r="G12" s="207"/>
      <c r="H12" s="207"/>
      <c r="I12" s="207"/>
      <c r="J12" s="207" t="s">
        <v>137</v>
      </c>
      <c r="K12" s="207"/>
      <c r="L12" s="207"/>
      <c r="M12" s="207"/>
      <c r="N12" s="207"/>
      <c r="O12" s="207" t="s">
        <v>58</v>
      </c>
      <c r="P12" s="207"/>
      <c r="Q12" s="207"/>
      <c r="T12" s="15"/>
    </row>
    <row r="13" spans="1:23" ht="42.5" customHeight="1" x14ac:dyDescent="0.35">
      <c r="A13" s="1"/>
      <c r="B13" s="237"/>
      <c r="C13" s="237"/>
      <c r="D13" s="207"/>
      <c r="E13" s="207"/>
      <c r="F13" s="207"/>
      <c r="G13" s="207"/>
      <c r="H13" s="207"/>
      <c r="I13" s="207"/>
      <c r="J13" s="207"/>
      <c r="K13" s="207"/>
      <c r="L13" s="207"/>
      <c r="M13" s="207"/>
      <c r="N13" s="207"/>
      <c r="O13" s="207"/>
      <c r="P13" s="207"/>
      <c r="Q13" s="207"/>
      <c r="T13" s="15"/>
    </row>
    <row r="14" spans="1:23" ht="13.15" customHeight="1" x14ac:dyDescent="0.35">
      <c r="A14" s="1"/>
      <c r="B14" s="51" t="s">
        <v>10</v>
      </c>
      <c r="C14" s="116"/>
      <c r="D14" s="232"/>
      <c r="E14" s="232"/>
      <c r="F14" s="232"/>
      <c r="G14" s="232"/>
      <c r="H14" s="232"/>
      <c r="I14" s="232"/>
      <c r="J14" s="233"/>
      <c r="K14" s="233"/>
      <c r="L14" s="233"/>
      <c r="M14" s="233"/>
      <c r="N14" s="233"/>
      <c r="O14" s="234"/>
      <c r="P14" s="234"/>
      <c r="Q14" s="145"/>
      <c r="R14" s="8"/>
      <c r="S14" s="8"/>
      <c r="T14" s="8"/>
    </row>
    <row r="15" spans="1:23" ht="13.15" customHeight="1" x14ac:dyDescent="0.35">
      <c r="A15" s="1"/>
      <c r="B15" s="55" t="s">
        <v>6</v>
      </c>
      <c r="C15" s="116"/>
      <c r="D15" s="232"/>
      <c r="E15" s="232"/>
      <c r="F15" s="232"/>
      <c r="G15" s="232"/>
      <c r="H15" s="232"/>
      <c r="I15" s="232"/>
      <c r="J15" s="233"/>
      <c r="K15" s="233"/>
      <c r="L15" s="233"/>
      <c r="M15" s="233"/>
      <c r="N15" s="233"/>
      <c r="O15" s="234"/>
      <c r="P15" s="234"/>
      <c r="Q15" s="145"/>
      <c r="R15" s="56" t="s">
        <v>33</v>
      </c>
      <c r="U15" s="11"/>
      <c r="V15" s="11"/>
      <c r="W15" s="11"/>
    </row>
    <row r="16" spans="1:23" ht="13.15" customHeight="1" x14ac:dyDescent="0.35">
      <c r="A16" s="1"/>
      <c r="B16" s="51" t="s">
        <v>2</v>
      </c>
      <c r="C16" s="116"/>
      <c r="D16" s="232"/>
      <c r="E16" s="232"/>
      <c r="F16" s="232"/>
      <c r="G16" s="232"/>
      <c r="H16" s="232"/>
      <c r="I16" s="232"/>
      <c r="J16" s="233"/>
      <c r="K16" s="233"/>
      <c r="L16" s="233"/>
      <c r="M16" s="233"/>
      <c r="N16" s="233"/>
      <c r="O16" s="234"/>
      <c r="P16" s="234"/>
      <c r="Q16" s="145"/>
      <c r="R16" s="8"/>
      <c r="U16" s="11"/>
      <c r="V16" s="11"/>
      <c r="W16" s="11"/>
    </row>
    <row r="17" spans="1:24" ht="13.15" customHeight="1" x14ac:dyDescent="0.35">
      <c r="A17" s="43"/>
      <c r="B17" s="206"/>
      <c r="C17" s="206"/>
      <c r="D17" s="2"/>
      <c r="E17" s="2"/>
      <c r="F17" s="169"/>
      <c r="G17" s="117"/>
      <c r="H17" s="117"/>
      <c r="I17" s="117"/>
      <c r="J17" s="117"/>
      <c r="K17" s="211"/>
      <c r="L17" s="211"/>
      <c r="M17" s="212"/>
      <c r="N17" s="212"/>
      <c r="O17" s="212"/>
      <c r="P17" s="212"/>
      <c r="Q17" s="44"/>
      <c r="R17" s="8"/>
      <c r="U17" s="11"/>
      <c r="V17" s="11"/>
      <c r="W17" s="11"/>
    </row>
    <row r="18" spans="1:24" ht="13.15" customHeight="1" x14ac:dyDescent="0.35">
      <c r="A18" s="43"/>
      <c r="B18" s="9"/>
      <c r="C18" s="9"/>
      <c r="D18" s="9"/>
      <c r="E18" s="9"/>
      <c r="F18" s="9"/>
      <c r="G18" s="9"/>
      <c r="H18" s="9"/>
      <c r="I18" s="9"/>
      <c r="J18" s="9"/>
      <c r="K18" s="9"/>
      <c r="L18" s="9"/>
      <c r="M18" s="9"/>
      <c r="N18" s="9"/>
      <c r="T18" s="11"/>
      <c r="U18" s="11"/>
      <c r="V18" s="11"/>
      <c r="W18" s="11"/>
    </row>
    <row r="19" spans="1:24" ht="13.15" customHeight="1" x14ac:dyDescent="0.35">
      <c r="A19" s="43"/>
      <c r="B19" s="9"/>
      <c r="C19" s="9"/>
      <c r="D19" s="9"/>
      <c r="E19" s="9"/>
      <c r="F19" s="9"/>
      <c r="G19" s="9"/>
      <c r="J19" s="9"/>
      <c r="K19" s="9"/>
      <c r="N19" s="9"/>
      <c r="X19" s="107"/>
    </row>
    <row r="20" spans="1:24" ht="13.15" customHeight="1" x14ac:dyDescent="0.35">
      <c r="A20" s="1"/>
      <c r="B20" s="9"/>
      <c r="C20" s="9"/>
      <c r="D20" s="9"/>
      <c r="E20" s="9"/>
      <c r="F20" s="168"/>
      <c r="H20" s="9"/>
      <c r="I20" s="9"/>
      <c r="J20" s="9"/>
      <c r="K20" s="9"/>
      <c r="L20" s="9"/>
      <c r="M20" s="9"/>
      <c r="N20" s="9"/>
      <c r="P20" s="10"/>
      <c r="X20" s="107"/>
    </row>
    <row r="21" spans="1:24" ht="13.15" customHeight="1" x14ac:dyDescent="0.35">
      <c r="A21" s="1"/>
      <c r="B21" s="109"/>
      <c r="C21" s="109"/>
      <c r="D21" s="109"/>
      <c r="E21" s="109"/>
      <c r="F21" s="107"/>
      <c r="G21" s="109"/>
      <c r="H21" s="109"/>
      <c r="I21" s="109"/>
      <c r="J21" s="109"/>
      <c r="K21" s="109"/>
      <c r="L21" s="109"/>
      <c r="M21" s="109"/>
      <c r="N21" s="109"/>
      <c r="O21" s="107"/>
      <c r="P21" s="97"/>
      <c r="Q21" s="107"/>
      <c r="X21" s="107"/>
    </row>
    <row r="22" spans="1:24" ht="13.15" customHeight="1" x14ac:dyDescent="0.35">
      <c r="A22" s="1"/>
      <c r="B22" s="51"/>
      <c r="C22" s="51"/>
      <c r="D22" s="43"/>
      <c r="E22" s="43"/>
      <c r="F22" s="53"/>
      <c r="G22" s="53"/>
      <c r="H22" s="53"/>
      <c r="I22" s="52"/>
      <c r="J22" s="52"/>
      <c r="K22" s="53"/>
      <c r="L22" s="52"/>
      <c r="M22" s="52"/>
      <c r="N22" s="52"/>
      <c r="O22" s="52"/>
      <c r="P22" s="52"/>
      <c r="Q22" s="54"/>
      <c r="X22" s="107"/>
    </row>
    <row r="23" spans="1:24" ht="13.15" customHeight="1" x14ac:dyDescent="0.35">
      <c r="A23" s="1"/>
      <c r="B23" s="107"/>
      <c r="C23" s="93"/>
      <c r="D23" s="108"/>
      <c r="E23" s="108"/>
      <c r="F23" s="53"/>
      <c r="G23" s="53"/>
      <c r="H23" s="53"/>
      <c r="I23" s="52"/>
      <c r="J23" s="52"/>
      <c r="K23" s="53"/>
      <c r="L23" s="53"/>
      <c r="M23" s="52"/>
      <c r="N23" s="52"/>
      <c r="O23" s="52"/>
      <c r="P23" s="52"/>
      <c r="Q23" s="54"/>
      <c r="X23" s="107"/>
    </row>
    <row r="24" spans="1:24" ht="13.15" customHeight="1" x14ac:dyDescent="0.35">
      <c r="A24" s="1"/>
      <c r="B24" s="93"/>
      <c r="C24" s="93"/>
      <c r="D24" s="43"/>
      <c r="E24" s="43"/>
      <c r="F24" s="53"/>
      <c r="G24" s="53"/>
      <c r="H24" s="53"/>
      <c r="I24" s="52"/>
      <c r="J24" s="52"/>
      <c r="K24" s="53"/>
      <c r="L24" s="53"/>
      <c r="M24" s="52"/>
      <c r="N24" s="52"/>
      <c r="O24" s="52"/>
      <c r="P24" s="52"/>
      <c r="Q24" s="54"/>
      <c r="X24" s="107"/>
    </row>
    <row r="25" spans="1:24" ht="14.5" customHeight="1" x14ac:dyDescent="0.35">
      <c r="A25" s="1"/>
      <c r="B25" s="93"/>
      <c r="C25" s="93"/>
      <c r="D25" s="108"/>
      <c r="E25" s="108"/>
      <c r="F25" s="53"/>
      <c r="G25" s="53"/>
      <c r="H25" s="53"/>
      <c r="I25" s="52"/>
      <c r="J25" s="52"/>
      <c r="K25" s="53"/>
      <c r="L25" s="53"/>
      <c r="M25" s="52"/>
      <c r="N25" s="52"/>
      <c r="O25" s="52"/>
      <c r="P25" s="52"/>
      <c r="Q25" s="54"/>
      <c r="X25" s="107"/>
    </row>
    <row r="26" spans="1:24" ht="13.15" customHeight="1" x14ac:dyDescent="0.35">
      <c r="B26" s="107"/>
      <c r="C26" s="107"/>
      <c r="D26" s="107"/>
      <c r="E26" s="107"/>
      <c r="F26" s="107"/>
      <c r="G26" s="107"/>
      <c r="H26" s="107"/>
      <c r="I26" s="107"/>
      <c r="J26" s="107"/>
      <c r="K26" s="107"/>
      <c r="L26" s="107"/>
      <c r="M26" s="107"/>
      <c r="N26" s="107"/>
      <c r="O26" s="107"/>
      <c r="P26" s="107"/>
      <c r="Q26" s="107"/>
      <c r="X26" s="107"/>
    </row>
    <row r="27" spans="1:24" ht="13.15" customHeight="1" x14ac:dyDescent="0.35">
      <c r="B27" s="107"/>
      <c r="C27" s="107"/>
      <c r="D27" s="107"/>
      <c r="E27" s="107"/>
      <c r="F27" s="107"/>
      <c r="G27" s="107"/>
      <c r="H27" s="107"/>
      <c r="I27" s="107"/>
      <c r="J27" s="107"/>
      <c r="K27" s="107"/>
      <c r="L27" s="107"/>
      <c r="M27" s="107"/>
      <c r="N27" s="107"/>
      <c r="O27" s="107"/>
      <c r="P27" s="107"/>
      <c r="Q27" s="107"/>
      <c r="X27" s="107"/>
    </row>
    <row r="28" spans="1:24" ht="13.15" customHeight="1" x14ac:dyDescent="0.35">
      <c r="B28" s="107"/>
      <c r="C28" s="107"/>
      <c r="D28" s="107"/>
      <c r="E28" s="107"/>
      <c r="F28" s="107"/>
      <c r="G28" s="107"/>
      <c r="H28" s="107"/>
      <c r="I28" s="107"/>
      <c r="J28" s="107"/>
      <c r="K28" s="107"/>
      <c r="L28" s="107"/>
      <c r="M28" s="107"/>
      <c r="N28" s="107"/>
      <c r="O28" s="107"/>
      <c r="P28" s="107"/>
      <c r="Q28" s="107"/>
      <c r="X28" s="107"/>
    </row>
    <row r="29" spans="1:24" ht="13.15" customHeight="1" x14ac:dyDescent="0.35">
      <c r="B29" s="107"/>
      <c r="C29" s="107"/>
      <c r="D29" s="107"/>
      <c r="E29" s="107"/>
      <c r="F29" s="107"/>
      <c r="G29" s="107"/>
      <c r="H29" s="107"/>
      <c r="I29" s="107"/>
      <c r="J29" s="107"/>
      <c r="K29" s="107"/>
      <c r="L29" s="107"/>
      <c r="M29" s="107"/>
      <c r="N29" s="107"/>
      <c r="O29" s="107"/>
      <c r="P29" s="107"/>
      <c r="Q29" s="107"/>
      <c r="X29" s="107"/>
    </row>
    <row r="30" spans="1:24" ht="14.5" customHeight="1" x14ac:dyDescent="0.35">
      <c r="B30" s="109"/>
      <c r="C30" s="109"/>
      <c r="D30" s="109"/>
      <c r="E30" s="109"/>
      <c r="F30" s="107"/>
      <c r="G30" s="109"/>
      <c r="H30" s="109"/>
      <c r="I30" s="109"/>
      <c r="J30" s="109"/>
      <c r="K30" s="109"/>
      <c r="L30" s="109"/>
      <c r="M30" s="109"/>
      <c r="N30" s="109"/>
      <c r="O30" s="107"/>
      <c r="P30" s="97"/>
      <c r="Q30" s="107"/>
      <c r="X30" s="107"/>
    </row>
    <row r="31" spans="1:24" ht="14.5" customHeight="1" x14ac:dyDescent="0.35">
      <c r="B31" s="107"/>
      <c r="C31" s="107"/>
      <c r="D31" s="107"/>
      <c r="E31" s="107"/>
      <c r="F31" s="107"/>
      <c r="G31" s="107"/>
      <c r="H31" s="107"/>
      <c r="I31" s="107"/>
      <c r="J31" s="107"/>
      <c r="K31" s="107"/>
      <c r="L31" s="107"/>
      <c r="M31" s="107"/>
      <c r="N31" s="107"/>
      <c r="O31" s="107"/>
      <c r="P31" s="97"/>
      <c r="Q31" s="107"/>
      <c r="X31" s="107"/>
    </row>
    <row r="32" spans="1:24" ht="14.5" customHeight="1" x14ac:dyDescent="0.35">
      <c r="B32" s="107"/>
      <c r="C32" s="107"/>
      <c r="D32" s="107"/>
      <c r="E32" s="107"/>
      <c r="F32" s="107"/>
      <c r="G32" s="107"/>
      <c r="H32" s="107"/>
      <c r="I32" s="107"/>
      <c r="J32" s="107"/>
      <c r="K32" s="107"/>
      <c r="L32" s="107"/>
      <c r="M32" s="107"/>
      <c r="N32" s="107"/>
      <c r="O32" s="107"/>
      <c r="P32" s="107"/>
      <c r="Q32" s="107"/>
      <c r="X32" s="107"/>
    </row>
    <row r="33" spans="2:24" ht="14.5" customHeight="1" x14ac:dyDescent="0.35">
      <c r="B33" s="107"/>
      <c r="C33" s="107"/>
      <c r="D33" s="107"/>
      <c r="E33" s="107"/>
      <c r="F33" s="107"/>
      <c r="G33" s="107"/>
      <c r="H33" s="107"/>
      <c r="I33" s="107"/>
      <c r="J33" s="107"/>
      <c r="K33" s="107"/>
      <c r="L33" s="107"/>
      <c r="M33" s="107"/>
      <c r="N33" s="107"/>
      <c r="O33" s="107"/>
      <c r="P33" s="107"/>
      <c r="Q33" s="107"/>
      <c r="X33" s="107"/>
    </row>
    <row r="34" spans="2:24" ht="14.5" customHeight="1" x14ac:dyDescent="0.35">
      <c r="B34" s="107"/>
      <c r="C34" s="107"/>
      <c r="D34" s="107"/>
      <c r="E34" s="107"/>
      <c r="F34" s="107"/>
      <c r="G34" s="107"/>
      <c r="H34" s="107"/>
      <c r="I34" s="107"/>
      <c r="J34" s="107"/>
      <c r="K34" s="107"/>
      <c r="L34" s="107"/>
      <c r="M34" s="107"/>
      <c r="N34" s="107"/>
      <c r="O34" s="107"/>
      <c r="P34" s="107"/>
      <c r="Q34" s="107"/>
      <c r="X34" s="107"/>
    </row>
    <row r="35" spans="2:24" ht="14.5" customHeight="1" x14ac:dyDescent="0.35">
      <c r="B35" s="107"/>
      <c r="C35" s="107"/>
      <c r="D35" s="107"/>
      <c r="E35" s="107"/>
      <c r="F35" s="107"/>
      <c r="G35" s="107"/>
      <c r="H35" s="107"/>
      <c r="I35" s="107"/>
      <c r="J35" s="107"/>
      <c r="K35" s="107"/>
      <c r="L35" s="107"/>
      <c r="M35" s="107"/>
      <c r="N35" s="107"/>
      <c r="O35" s="107"/>
      <c r="P35" s="107"/>
      <c r="Q35" s="107"/>
      <c r="X35" s="107"/>
    </row>
    <row r="36" spans="2:24" ht="14.5" customHeight="1" x14ac:dyDescent="0.35">
      <c r="B36" s="107"/>
      <c r="C36" s="107"/>
      <c r="D36" s="107"/>
      <c r="E36" s="107"/>
      <c r="F36" s="107"/>
      <c r="G36" s="107"/>
      <c r="H36" s="107"/>
      <c r="I36" s="107"/>
      <c r="J36" s="107"/>
      <c r="K36" s="107"/>
      <c r="L36" s="107"/>
      <c r="M36" s="107"/>
      <c r="N36" s="107"/>
      <c r="O36" s="107"/>
      <c r="P36" s="107"/>
      <c r="Q36" s="107"/>
      <c r="X36" s="107"/>
    </row>
    <row r="37" spans="2:24" ht="14.5" customHeight="1" x14ac:dyDescent="0.35">
      <c r="B37" s="107"/>
      <c r="C37" s="107"/>
      <c r="D37" s="107"/>
      <c r="E37" s="107"/>
      <c r="F37" s="107"/>
      <c r="G37" s="107"/>
      <c r="H37" s="107"/>
      <c r="I37" s="107"/>
      <c r="J37" s="107"/>
      <c r="K37" s="107"/>
      <c r="L37" s="107"/>
      <c r="M37" s="107"/>
      <c r="N37" s="107"/>
      <c r="O37" s="107"/>
      <c r="P37" s="107"/>
      <c r="Q37" s="107"/>
      <c r="X37" s="107"/>
    </row>
    <row r="38" spans="2:24" ht="14.5" customHeight="1" x14ac:dyDescent="0.35">
      <c r="B38" s="107"/>
      <c r="C38" s="107"/>
      <c r="D38" s="107"/>
      <c r="E38" s="107"/>
      <c r="F38" s="107"/>
      <c r="G38" s="107"/>
      <c r="H38" s="107"/>
      <c r="I38" s="107"/>
      <c r="J38" s="107"/>
      <c r="K38" s="107"/>
      <c r="L38" s="107"/>
      <c r="M38" s="107"/>
      <c r="N38" s="107"/>
      <c r="O38" s="107"/>
      <c r="P38" s="107"/>
      <c r="Q38" s="107"/>
      <c r="X38" s="107"/>
    </row>
    <row r="39" spans="2:24" ht="14.5" customHeight="1" x14ac:dyDescent="0.35">
      <c r="B39" s="107"/>
      <c r="C39" s="107"/>
      <c r="D39" s="107"/>
      <c r="E39" s="107"/>
      <c r="F39" s="107"/>
      <c r="G39" s="107"/>
      <c r="H39" s="107"/>
      <c r="I39" s="107"/>
      <c r="J39" s="107"/>
      <c r="K39" s="107"/>
      <c r="L39" s="107"/>
      <c r="M39" s="107"/>
      <c r="N39" s="107"/>
      <c r="O39" s="107"/>
      <c r="P39" s="107"/>
      <c r="Q39" s="107"/>
      <c r="X39" s="107"/>
    </row>
    <row r="40" spans="2:24" x14ac:dyDescent="0.35">
      <c r="B40" s="107"/>
      <c r="C40" s="107"/>
      <c r="D40" s="107"/>
      <c r="E40" s="107"/>
      <c r="F40" s="107"/>
      <c r="G40" s="107"/>
      <c r="H40" s="107"/>
      <c r="I40" s="107"/>
      <c r="J40" s="107"/>
      <c r="K40" s="107"/>
      <c r="L40" s="107"/>
      <c r="M40" s="107"/>
      <c r="N40" s="107"/>
      <c r="O40" s="107"/>
      <c r="P40" s="107"/>
      <c r="Q40" s="107"/>
    </row>
    <row r="41" spans="2:24" ht="15" customHeight="1" x14ac:dyDescent="0.35">
      <c r="B41" s="107"/>
      <c r="C41" s="107"/>
      <c r="D41" s="107"/>
      <c r="E41" s="107"/>
      <c r="F41" s="107"/>
      <c r="G41" s="107"/>
      <c r="H41" s="107"/>
      <c r="I41" s="107"/>
      <c r="J41" s="107"/>
      <c r="K41" s="107"/>
      <c r="L41" s="107"/>
      <c r="M41" s="107"/>
      <c r="N41" s="107"/>
      <c r="O41" s="107"/>
      <c r="P41" s="107"/>
      <c r="Q41" s="107"/>
    </row>
    <row r="42" spans="2:24" ht="15" customHeight="1" x14ac:dyDescent="0.35">
      <c r="B42" s="174"/>
      <c r="C42" s="174"/>
      <c r="D42" s="174"/>
      <c r="E42" s="174"/>
      <c r="F42" s="174"/>
      <c r="G42" s="174"/>
      <c r="H42" s="174"/>
      <c r="I42" s="174"/>
      <c r="J42" s="174"/>
      <c r="K42" s="174"/>
      <c r="L42" s="174"/>
      <c r="M42" s="174"/>
      <c r="N42" s="174"/>
      <c r="O42" s="174"/>
      <c r="P42" s="174"/>
      <c r="Q42" s="148"/>
      <c r="R42" s="110"/>
    </row>
    <row r="43" spans="2:24" x14ac:dyDescent="0.35">
      <c r="B43" s="174"/>
      <c r="C43" s="174"/>
      <c r="D43" s="174"/>
      <c r="E43" s="174"/>
      <c r="F43" s="174"/>
      <c r="G43" s="174"/>
      <c r="H43" s="174"/>
      <c r="I43" s="174"/>
      <c r="J43" s="174"/>
      <c r="K43" s="174"/>
      <c r="L43" s="174"/>
      <c r="M43" s="174"/>
      <c r="N43" s="174"/>
      <c r="O43" s="174"/>
      <c r="P43" s="174"/>
      <c r="Q43" s="148"/>
      <c r="R43" s="110"/>
    </row>
    <row r="44" spans="2:24" ht="14.5" customHeight="1" x14ac:dyDescent="0.35">
      <c r="B44" s="174"/>
      <c r="C44" s="174"/>
      <c r="D44" s="174"/>
      <c r="E44" s="174"/>
      <c r="F44" s="174"/>
      <c r="G44" s="174"/>
      <c r="H44" s="174"/>
      <c r="I44" s="174"/>
      <c r="J44" s="174"/>
      <c r="K44" s="174"/>
      <c r="L44" s="174"/>
      <c r="M44" s="174"/>
      <c r="N44" s="174"/>
      <c r="O44" s="174"/>
      <c r="P44" s="174"/>
      <c r="Q44" s="148"/>
      <c r="R44" s="110"/>
    </row>
    <row r="45" spans="2:24" ht="14.5" customHeight="1" x14ac:dyDescent="0.35">
      <c r="B45" s="174"/>
      <c r="C45" s="174"/>
      <c r="D45" s="174"/>
      <c r="E45" s="174"/>
      <c r="F45" s="174"/>
      <c r="G45" s="174"/>
      <c r="H45" s="174"/>
      <c r="I45" s="174"/>
      <c r="J45" s="174"/>
      <c r="K45" s="174"/>
      <c r="L45" s="174"/>
      <c r="M45" s="174"/>
      <c r="N45" s="174"/>
      <c r="O45" s="174"/>
      <c r="P45" s="174"/>
      <c r="Q45" s="148"/>
      <c r="R45" s="110"/>
    </row>
    <row r="46" spans="2:24" x14ac:dyDescent="0.35">
      <c r="B46" s="174"/>
      <c r="C46" s="174"/>
      <c r="D46" s="174"/>
      <c r="E46" s="174"/>
      <c r="F46" s="174"/>
      <c r="G46" s="174"/>
      <c r="H46" s="174"/>
      <c r="I46" s="174"/>
      <c r="J46" s="174"/>
      <c r="K46" s="174"/>
      <c r="L46" s="174"/>
      <c r="M46" s="174"/>
      <c r="N46" s="174"/>
      <c r="O46" s="174"/>
      <c r="P46" s="174"/>
      <c r="Q46" s="148"/>
      <c r="R46" s="110"/>
    </row>
    <row r="47" spans="2:24" x14ac:dyDescent="0.35">
      <c r="B47" s="174"/>
      <c r="C47" s="174"/>
      <c r="D47" s="174"/>
      <c r="E47" s="174"/>
      <c r="F47" s="174"/>
      <c r="G47" s="174"/>
      <c r="H47" s="174"/>
      <c r="I47" s="174"/>
      <c r="J47" s="174"/>
      <c r="K47" s="174"/>
      <c r="L47" s="174"/>
      <c r="M47" s="174"/>
      <c r="N47" s="174"/>
      <c r="O47" s="174"/>
      <c r="P47" s="174"/>
      <c r="Q47" s="148"/>
      <c r="R47" s="110"/>
    </row>
    <row r="48" spans="2:24" x14ac:dyDescent="0.35">
      <c r="B48" s="174"/>
      <c r="C48" s="174"/>
      <c r="D48" s="174"/>
      <c r="E48" s="174"/>
      <c r="F48" s="174"/>
      <c r="G48" s="174"/>
      <c r="H48" s="174"/>
      <c r="I48" s="174"/>
      <c r="J48" s="174"/>
      <c r="K48" s="174"/>
      <c r="L48" s="174"/>
      <c r="M48" s="174"/>
      <c r="N48" s="174"/>
      <c r="O48" s="174"/>
      <c r="P48" s="174"/>
    </row>
    <row r="49" spans="1:16" ht="27.75" customHeight="1" x14ac:dyDescent="0.35">
      <c r="B49" s="174"/>
      <c r="C49" s="174"/>
      <c r="D49" s="174"/>
      <c r="E49" s="174"/>
      <c r="F49" s="174"/>
      <c r="G49" s="174"/>
      <c r="H49" s="174"/>
      <c r="I49" s="174"/>
      <c r="J49" s="174"/>
      <c r="K49" s="174"/>
      <c r="L49" s="174"/>
      <c r="M49" s="174"/>
      <c r="N49" s="174"/>
      <c r="O49" s="174"/>
      <c r="P49" s="174"/>
    </row>
    <row r="50" spans="1:16" ht="15" customHeight="1" x14ac:dyDescent="0.35">
      <c r="A50" s="13"/>
      <c r="B50" s="165"/>
      <c r="C50" s="164"/>
      <c r="D50" s="164"/>
      <c r="E50" s="164"/>
      <c r="F50" s="164"/>
      <c r="G50" s="164"/>
      <c r="H50" s="164"/>
      <c r="I50" s="164"/>
      <c r="J50" s="164"/>
      <c r="K50" s="164"/>
      <c r="M50" s="165"/>
      <c r="O50" s="164"/>
      <c r="P50" s="164"/>
    </row>
    <row r="51" spans="1:16" x14ac:dyDescent="0.35">
      <c r="B51" s="164"/>
      <c r="C51" s="164"/>
      <c r="D51" s="164"/>
      <c r="E51" s="164"/>
      <c r="F51" s="164"/>
      <c r="G51" s="164"/>
      <c r="H51" s="164"/>
      <c r="I51" s="164"/>
      <c r="J51" s="164"/>
      <c r="K51" s="164"/>
      <c r="L51" s="164"/>
      <c r="M51" s="164"/>
      <c r="N51" s="164"/>
      <c r="O51" s="164"/>
      <c r="P51" s="164"/>
    </row>
    <row r="52" spans="1:16" x14ac:dyDescent="0.35">
      <c r="B52" s="164"/>
      <c r="C52" s="164"/>
      <c r="D52" s="164"/>
      <c r="E52" s="164"/>
      <c r="F52" s="164"/>
      <c r="G52" s="164"/>
      <c r="H52" s="164"/>
      <c r="I52" s="164"/>
      <c r="J52" s="164"/>
      <c r="K52" s="164"/>
      <c r="L52" s="164"/>
      <c r="M52" s="164"/>
      <c r="N52" s="164"/>
      <c r="O52" s="164"/>
      <c r="P52" s="164"/>
    </row>
    <row r="53" spans="1:16" x14ac:dyDescent="0.35">
      <c r="B53" s="164"/>
      <c r="C53" s="164"/>
      <c r="D53" s="164"/>
      <c r="E53" s="164"/>
      <c r="F53" s="164"/>
      <c r="G53" s="164"/>
      <c r="H53" s="164"/>
      <c r="I53" s="164"/>
      <c r="J53" s="164"/>
      <c r="K53" s="164"/>
      <c r="L53" s="164"/>
      <c r="M53" s="164"/>
      <c r="N53" s="164"/>
      <c r="O53" s="164"/>
      <c r="P53" s="164"/>
    </row>
    <row r="54" spans="1:16" x14ac:dyDescent="0.35">
      <c r="B54" s="164"/>
      <c r="C54" s="164"/>
      <c r="D54" s="164"/>
      <c r="E54" s="164"/>
      <c r="F54" s="164"/>
      <c r="G54" s="164"/>
      <c r="H54" s="164"/>
      <c r="I54" s="164"/>
      <c r="J54" s="164"/>
      <c r="K54" s="164"/>
      <c r="L54" s="164"/>
      <c r="M54" s="164"/>
      <c r="N54" s="164"/>
      <c r="O54" s="164"/>
      <c r="P54" s="164"/>
    </row>
    <row r="55" spans="1:16" x14ac:dyDescent="0.35">
      <c r="B55" s="164"/>
      <c r="C55" s="164"/>
      <c r="D55" s="164"/>
      <c r="E55" s="164"/>
      <c r="F55" s="164"/>
      <c r="G55" s="164"/>
      <c r="H55" s="164"/>
      <c r="I55" s="164"/>
      <c r="J55" s="164"/>
      <c r="K55" s="164"/>
      <c r="L55" s="164"/>
      <c r="M55" s="164"/>
      <c r="N55" s="164"/>
      <c r="O55" s="164"/>
      <c r="P55" s="164"/>
    </row>
    <row r="56" spans="1:16" x14ac:dyDescent="0.35">
      <c r="B56" s="164"/>
      <c r="C56" s="164"/>
      <c r="D56" s="164"/>
      <c r="E56" s="164"/>
      <c r="F56" s="164"/>
      <c r="G56" s="164"/>
      <c r="H56" s="164"/>
      <c r="I56" s="164"/>
      <c r="J56" s="164"/>
      <c r="K56" s="164"/>
      <c r="L56" s="164"/>
      <c r="M56" s="164"/>
      <c r="N56" s="164"/>
      <c r="O56" s="164"/>
      <c r="P56" s="164"/>
    </row>
    <row r="57" spans="1:16" x14ac:dyDescent="0.35">
      <c r="B57" s="164"/>
      <c r="C57" s="164"/>
      <c r="D57" s="164"/>
      <c r="E57" s="164"/>
      <c r="F57" s="164"/>
      <c r="G57" s="164"/>
      <c r="H57" s="164"/>
      <c r="I57" s="164"/>
      <c r="J57" s="164"/>
      <c r="K57" s="164"/>
      <c r="L57" s="164"/>
      <c r="M57" s="164"/>
      <c r="N57" s="164"/>
      <c r="O57" s="164"/>
      <c r="P57" s="164"/>
    </row>
  </sheetData>
  <mergeCells count="21">
    <mergeCell ref="D14:I14"/>
    <mergeCell ref="J14:N14"/>
    <mergeCell ref="O14:P14"/>
    <mergeCell ref="O12:Q13"/>
    <mergeCell ref="C2:R2"/>
    <mergeCell ref="A4:O4"/>
    <mergeCell ref="D7:R9"/>
    <mergeCell ref="J11:Q11"/>
    <mergeCell ref="D12:I13"/>
    <mergeCell ref="J12:N13"/>
    <mergeCell ref="B12:C13"/>
    <mergeCell ref="D10:R10"/>
    <mergeCell ref="D15:I15"/>
    <mergeCell ref="J15:N15"/>
    <mergeCell ref="O15:P15"/>
    <mergeCell ref="B17:C17"/>
    <mergeCell ref="K17:L17"/>
    <mergeCell ref="M17:P17"/>
    <mergeCell ref="D16:I16"/>
    <mergeCell ref="J16:N16"/>
    <mergeCell ref="O16:P16"/>
  </mergeCells>
  <conditionalFormatting sqref="Q14:Q16">
    <cfRule type="iconSet" priority="2">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D272A246-0B6D-4192-8676-73F292F2EDB3}">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Q23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56"/>
  <sheetViews>
    <sheetView workbookViewId="0">
      <selection activeCell="X11" sqref="X11"/>
    </sheetView>
  </sheetViews>
  <sheetFormatPr defaultColWidth="8.81640625" defaultRowHeight="14.5" x14ac:dyDescent="0.35"/>
  <cols>
    <col min="1" max="1" width="2.81640625" style="5" customWidth="1"/>
    <col min="2" max="2" width="3" style="5" customWidth="1"/>
    <col min="3" max="3" width="7.1796875" style="5" customWidth="1"/>
    <col min="4" max="5" width="1.453125" style="5" customWidth="1"/>
    <col min="6" max="6" width="16.6328125" style="5" customWidth="1"/>
    <col min="7" max="8" width="4.81640625" style="5" customWidth="1"/>
    <col min="9" max="9" width="5.1796875" style="5" customWidth="1"/>
    <col min="10" max="10" width="8.81640625" style="5" customWidth="1"/>
    <col min="11" max="11" width="2.26953125" style="5" customWidth="1"/>
    <col min="12" max="12" width="2" style="5" customWidth="1"/>
    <col min="13" max="13" width="11.54296875" style="5" customWidth="1"/>
    <col min="14" max="14" width="2.54296875" style="5" customWidth="1"/>
    <col min="15" max="15" width="2.7265625" style="5" customWidth="1"/>
    <col min="16" max="16" width="3.7265625" style="5" customWidth="1"/>
    <col min="17" max="17" width="3" style="5" customWidth="1"/>
    <col min="18" max="18" width="3.26953125" style="5" customWidth="1"/>
    <col min="19" max="21" width="8.81640625" style="5"/>
    <col min="22" max="22" width="5" style="5" bestFit="1" customWidth="1"/>
    <col min="23" max="23" width="15.54296875" style="5" customWidth="1"/>
    <col min="24" max="24" width="12" style="5" customWidth="1"/>
    <col min="25" max="25" width="9.81640625" style="5" customWidth="1"/>
    <col min="26" max="26" width="19.26953125" style="5" customWidth="1"/>
    <col min="27" max="16384" width="8.81640625" style="5"/>
  </cols>
  <sheetData>
    <row r="1" spans="1:33" ht="15" customHeight="1" x14ac:dyDescent="0.35"/>
    <row r="2" spans="1:33" ht="15.75" customHeight="1" x14ac:dyDescent="0.35">
      <c r="C2" s="222" t="s">
        <v>15</v>
      </c>
      <c r="D2" s="222"/>
      <c r="E2" s="222"/>
      <c r="F2" s="222"/>
      <c r="G2" s="222"/>
      <c r="H2" s="222"/>
      <c r="I2" s="222"/>
      <c r="J2" s="222"/>
      <c r="K2" s="222"/>
      <c r="L2" s="222"/>
      <c r="M2" s="222"/>
      <c r="N2" s="222"/>
      <c r="O2" s="222"/>
      <c r="P2" s="222"/>
      <c r="Q2" s="222"/>
      <c r="R2" s="222"/>
    </row>
    <row r="3" spans="1:33" ht="15.75" customHeight="1" x14ac:dyDescent="0.35">
      <c r="B3" s="6"/>
      <c r="C3" s="6"/>
      <c r="D3" s="6"/>
      <c r="E3" s="6"/>
      <c r="F3" s="6"/>
      <c r="G3" s="6"/>
      <c r="H3" s="6"/>
      <c r="I3" s="6"/>
      <c r="J3" s="6"/>
      <c r="K3" s="6"/>
      <c r="L3" s="6"/>
      <c r="M3" s="6"/>
      <c r="N3" s="6"/>
      <c r="O3" s="6"/>
    </row>
    <row r="4" spans="1:33" ht="22.15" customHeight="1" x14ac:dyDescent="0.35">
      <c r="A4" s="219"/>
      <c r="B4" s="219"/>
      <c r="C4" s="219"/>
      <c r="D4" s="219"/>
      <c r="E4" s="219"/>
      <c r="F4" s="219"/>
      <c r="G4" s="219"/>
      <c r="H4" s="219"/>
      <c r="I4" s="219"/>
      <c r="J4" s="219"/>
      <c r="K4" s="219"/>
      <c r="L4" s="219"/>
      <c r="M4" s="219"/>
      <c r="N4" s="219"/>
      <c r="O4" s="219"/>
    </row>
    <row r="5" spans="1:33" ht="14.5" customHeight="1" x14ac:dyDescent="0.35">
      <c r="F5" s="57"/>
    </row>
    <row r="6" spans="1:33" ht="15.65" customHeight="1" x14ac:dyDescent="0.35">
      <c r="D6" s="40" t="s">
        <v>57</v>
      </c>
      <c r="E6" s="40"/>
      <c r="F6" s="40"/>
      <c r="G6" s="40"/>
      <c r="H6" s="40"/>
      <c r="I6" s="40"/>
      <c r="J6" s="40"/>
      <c r="K6" s="40"/>
      <c r="L6" s="40"/>
      <c r="M6" s="40"/>
      <c r="N6" s="40"/>
      <c r="O6" s="40"/>
      <c r="P6" s="40"/>
      <c r="Q6" s="40"/>
      <c r="R6" s="50"/>
      <c r="U6" s="4"/>
      <c r="V6" s="4"/>
      <c r="W6" s="4"/>
      <c r="X6" s="4"/>
      <c r="Y6" s="4"/>
      <c r="Z6" s="4"/>
      <c r="AA6" s="4"/>
      <c r="AB6" s="4"/>
      <c r="AC6" s="4"/>
      <c r="AD6" s="4"/>
      <c r="AE6" s="4"/>
      <c r="AF6" s="4"/>
      <c r="AG6" s="4"/>
    </row>
    <row r="7" spans="1:33" ht="15.65" customHeight="1" x14ac:dyDescent="0.35">
      <c r="D7" s="235" t="s">
        <v>105</v>
      </c>
      <c r="E7" s="235"/>
      <c r="F7" s="235"/>
      <c r="G7" s="235"/>
      <c r="H7" s="235"/>
      <c r="I7" s="235"/>
      <c r="J7" s="235"/>
      <c r="K7" s="235"/>
      <c r="L7" s="235"/>
      <c r="M7" s="235"/>
      <c r="N7" s="235"/>
      <c r="O7" s="235"/>
      <c r="P7" s="235"/>
      <c r="Q7" s="235"/>
      <c r="R7" s="235"/>
      <c r="T7" s="4"/>
      <c r="U7" s="4"/>
      <c r="V7" s="4"/>
      <c r="W7" s="4"/>
      <c r="X7" s="4"/>
      <c r="Y7" s="4"/>
      <c r="Z7" s="4"/>
      <c r="AA7" s="4"/>
      <c r="AB7" s="4"/>
      <c r="AC7" s="4"/>
      <c r="AD7" s="4"/>
      <c r="AE7" s="4"/>
      <c r="AF7" s="4"/>
      <c r="AG7" s="4"/>
    </row>
    <row r="8" spans="1:33" x14ac:dyDescent="0.35">
      <c r="C8" s="115"/>
      <c r="D8" s="235"/>
      <c r="E8" s="235"/>
      <c r="F8" s="235"/>
      <c r="G8" s="235"/>
      <c r="H8" s="235"/>
      <c r="I8" s="235"/>
      <c r="J8" s="235"/>
      <c r="K8" s="235"/>
      <c r="L8" s="235"/>
      <c r="M8" s="235"/>
      <c r="N8" s="235"/>
      <c r="O8" s="235"/>
      <c r="P8" s="235"/>
      <c r="Q8" s="235"/>
      <c r="R8" s="235"/>
      <c r="U8" s="14"/>
      <c r="V8" s="14"/>
      <c r="W8" s="14"/>
      <c r="X8" s="14"/>
      <c r="Y8" s="14"/>
      <c r="Z8" s="14"/>
      <c r="AA8" s="14"/>
      <c r="AB8" s="14"/>
      <c r="AC8" s="14"/>
      <c r="AD8" s="14"/>
      <c r="AE8" s="14"/>
      <c r="AF8" s="14"/>
      <c r="AG8" s="14"/>
    </row>
    <row r="9" spans="1:33" ht="20.5" customHeight="1" x14ac:dyDescent="0.35">
      <c r="C9" s="115"/>
      <c r="D9" s="235"/>
      <c r="E9" s="235"/>
      <c r="F9" s="235"/>
      <c r="G9" s="235"/>
      <c r="H9" s="235"/>
      <c r="I9" s="235"/>
      <c r="J9" s="235"/>
      <c r="K9" s="235"/>
      <c r="L9" s="235"/>
      <c r="M9" s="235"/>
      <c r="N9" s="235"/>
      <c r="O9" s="235"/>
      <c r="P9" s="235"/>
      <c r="Q9" s="235"/>
      <c r="R9" s="235"/>
    </row>
    <row r="10" spans="1:33" ht="14.5" customHeight="1" x14ac:dyDescent="0.35">
      <c r="B10" s="41"/>
      <c r="J10" s="236"/>
      <c r="K10" s="236"/>
      <c r="L10" s="236"/>
      <c r="M10" s="236"/>
      <c r="N10" s="236"/>
      <c r="O10" s="236"/>
      <c r="P10" s="236"/>
      <c r="Q10" s="236"/>
    </row>
    <row r="11" spans="1:33" ht="77.150000000000006" customHeight="1" x14ac:dyDescent="0.35">
      <c r="A11" s="1"/>
      <c r="B11" s="237" t="s">
        <v>14</v>
      </c>
      <c r="C11" s="237"/>
      <c r="D11" s="238" t="s">
        <v>115</v>
      </c>
      <c r="E11" s="238"/>
      <c r="F11" s="238"/>
      <c r="G11" s="238"/>
      <c r="H11" s="238"/>
      <c r="I11" s="238"/>
      <c r="J11" s="238" t="s">
        <v>116</v>
      </c>
      <c r="K11" s="238"/>
      <c r="L11" s="238"/>
      <c r="M11" s="238"/>
      <c r="N11" s="238"/>
      <c r="O11" s="207" t="s">
        <v>58</v>
      </c>
      <c r="P11" s="207"/>
      <c r="Q11" s="207"/>
      <c r="T11" s="15"/>
      <c r="U11" s="15"/>
      <c r="V11" s="15"/>
      <c r="W11" s="15"/>
      <c r="X11" s="15"/>
      <c r="Y11" s="15"/>
    </row>
    <row r="12" spans="1:33" ht="71" customHeight="1" x14ac:dyDescent="0.35">
      <c r="A12" s="1"/>
      <c r="B12" s="2"/>
      <c r="C12" s="2"/>
      <c r="D12" s="238"/>
      <c r="E12" s="238"/>
      <c r="F12" s="238"/>
      <c r="G12" s="238"/>
      <c r="H12" s="238"/>
      <c r="I12" s="238"/>
      <c r="J12" s="238"/>
      <c r="K12" s="238"/>
      <c r="L12" s="238"/>
      <c r="M12" s="238"/>
      <c r="N12" s="238"/>
      <c r="O12" s="239"/>
      <c r="P12" s="239"/>
      <c r="Q12" s="254">
        <v>1</v>
      </c>
      <c r="T12" s="15"/>
      <c r="U12" s="15"/>
      <c r="V12" s="15"/>
      <c r="W12" s="15"/>
      <c r="X12" s="180"/>
      <c r="Y12" s="180"/>
      <c r="Z12" s="179"/>
    </row>
    <row r="13" spans="1:33" ht="13.15" customHeight="1" x14ac:dyDescent="0.35">
      <c r="A13" s="1"/>
      <c r="B13" s="51" t="s">
        <v>10</v>
      </c>
      <c r="C13" s="116"/>
      <c r="D13" s="232"/>
      <c r="E13" s="232"/>
      <c r="F13" s="232"/>
      <c r="G13" s="232"/>
      <c r="H13" s="232"/>
      <c r="I13" s="232"/>
      <c r="J13" s="233"/>
      <c r="K13" s="233"/>
      <c r="L13" s="233"/>
      <c r="M13" s="233"/>
      <c r="N13" s="233"/>
      <c r="O13" s="234"/>
      <c r="P13" s="234"/>
      <c r="Q13" s="145"/>
      <c r="R13" s="8"/>
      <c r="S13" s="8"/>
      <c r="T13" s="8"/>
      <c r="U13" s="150"/>
      <c r="V13" s="177"/>
      <c r="W13" s="178"/>
      <c r="X13" s="180"/>
      <c r="Y13" s="180"/>
      <c r="Z13" s="179"/>
    </row>
    <row r="14" spans="1:33" ht="13.15" customHeight="1" x14ac:dyDescent="0.35">
      <c r="A14" s="1"/>
      <c r="B14" s="55" t="s">
        <v>6</v>
      </c>
      <c r="C14" s="116"/>
      <c r="D14" s="232"/>
      <c r="E14" s="232"/>
      <c r="F14" s="232"/>
      <c r="G14" s="232"/>
      <c r="H14" s="232"/>
      <c r="I14" s="232"/>
      <c r="J14" s="233"/>
      <c r="K14" s="233"/>
      <c r="L14" s="233"/>
      <c r="M14" s="233"/>
      <c r="N14" s="233"/>
      <c r="O14" s="234"/>
      <c r="P14" s="234"/>
      <c r="Q14" s="145"/>
      <c r="R14" s="56" t="s">
        <v>33</v>
      </c>
      <c r="U14" s="51"/>
      <c r="V14" s="176"/>
      <c r="W14" s="176"/>
      <c r="X14" s="176"/>
      <c r="Y14" s="176"/>
      <c r="Z14" s="151"/>
      <c r="AA14" s="11"/>
      <c r="AB14" s="11"/>
      <c r="AC14" s="11"/>
      <c r="AD14" s="11"/>
      <c r="AE14" s="11"/>
      <c r="AF14" s="11"/>
      <c r="AG14" s="11"/>
    </row>
    <row r="15" spans="1:33" ht="13.15" customHeight="1" x14ac:dyDescent="0.35">
      <c r="A15" s="1"/>
      <c r="B15" s="51" t="s">
        <v>2</v>
      </c>
      <c r="C15" s="116"/>
      <c r="D15" s="232"/>
      <c r="E15" s="232"/>
      <c r="F15" s="232"/>
      <c r="G15" s="232"/>
      <c r="H15" s="232"/>
      <c r="I15" s="232"/>
      <c r="J15" s="233"/>
      <c r="K15" s="233"/>
      <c r="L15" s="233"/>
      <c r="M15" s="233"/>
      <c r="N15" s="233"/>
      <c r="O15" s="234"/>
      <c r="P15" s="234"/>
      <c r="Q15" s="145"/>
      <c r="R15" s="8"/>
      <c r="U15" s="55"/>
      <c r="V15" s="176"/>
      <c r="W15" s="176"/>
      <c r="X15" s="176"/>
      <c r="Y15" s="176"/>
      <c r="Z15" s="149"/>
      <c r="AA15" s="11"/>
      <c r="AB15" s="11"/>
      <c r="AC15" s="11"/>
      <c r="AD15" s="11"/>
      <c r="AE15" s="11"/>
      <c r="AF15" s="11"/>
      <c r="AG15" s="11"/>
    </row>
    <row r="16" spans="1:33" ht="13.15" customHeight="1" x14ac:dyDescent="0.35">
      <c r="A16" s="43"/>
      <c r="B16" s="206"/>
      <c r="C16" s="206"/>
      <c r="D16" s="2"/>
      <c r="E16" s="2"/>
      <c r="F16" s="169"/>
      <c r="G16" s="117"/>
      <c r="H16" s="117"/>
      <c r="I16" s="117"/>
      <c r="J16" s="117"/>
      <c r="K16" s="211"/>
      <c r="L16" s="211"/>
      <c r="M16" s="212"/>
      <c r="N16" s="212"/>
      <c r="O16" s="212"/>
      <c r="P16" s="212"/>
      <c r="Q16" s="44"/>
      <c r="R16" s="8"/>
      <c r="U16" s="51"/>
      <c r="V16" s="176"/>
      <c r="W16" s="176"/>
      <c r="X16" s="176"/>
      <c r="Y16" s="176"/>
      <c r="Z16" s="149"/>
      <c r="AA16" s="11"/>
      <c r="AB16" s="11"/>
      <c r="AC16" s="11"/>
      <c r="AD16" s="11"/>
      <c r="AE16" s="11"/>
      <c r="AF16" s="11"/>
      <c r="AG16" s="11"/>
    </row>
    <row r="17" spans="1:34" ht="13.15" customHeight="1" x14ac:dyDescent="0.35">
      <c r="A17" s="43"/>
      <c r="B17" s="9" t="s">
        <v>95</v>
      </c>
      <c r="C17" s="9"/>
      <c r="D17" s="9"/>
      <c r="E17" s="9"/>
      <c r="F17" s="9"/>
      <c r="G17" s="9"/>
      <c r="H17" s="9"/>
      <c r="I17" s="9"/>
      <c r="J17" s="9"/>
      <c r="K17" s="9"/>
      <c r="L17" s="9"/>
      <c r="M17" s="9"/>
      <c r="N17" s="9"/>
      <c r="T17" s="11"/>
      <c r="U17" s="11"/>
      <c r="V17" s="11"/>
      <c r="W17" s="11"/>
      <c r="X17" s="11"/>
      <c r="Y17" s="11"/>
      <c r="Z17" s="11"/>
      <c r="AA17" s="11"/>
      <c r="AB17" s="11"/>
      <c r="AC17" s="11"/>
      <c r="AD17" s="11"/>
      <c r="AE17" s="11"/>
      <c r="AF17" s="11"/>
      <c r="AG17" s="11"/>
    </row>
    <row r="18" spans="1:34" ht="13.15" customHeight="1" x14ac:dyDescent="0.35">
      <c r="A18" s="43"/>
      <c r="B18" s="9"/>
      <c r="C18" s="9"/>
      <c r="D18" s="9"/>
      <c r="E18" s="9"/>
      <c r="F18" s="9"/>
      <c r="G18" s="9"/>
      <c r="J18" s="9"/>
      <c r="K18" s="9"/>
      <c r="N18" s="9"/>
      <c r="AH18" s="107"/>
    </row>
    <row r="19" spans="1:34" ht="13.15" customHeight="1" x14ac:dyDescent="0.35">
      <c r="A19" s="1"/>
      <c r="B19" s="9"/>
      <c r="C19" s="9"/>
      <c r="D19" s="9"/>
      <c r="E19" s="9"/>
      <c r="F19" s="168"/>
      <c r="H19" s="9"/>
      <c r="I19" s="9"/>
      <c r="J19" s="9"/>
      <c r="K19" s="9"/>
      <c r="L19" s="9"/>
      <c r="M19" s="9"/>
      <c r="N19" s="9"/>
      <c r="P19" s="10"/>
      <c r="AH19" s="107"/>
    </row>
    <row r="20" spans="1:34" ht="13.15" customHeight="1" x14ac:dyDescent="0.35">
      <c r="A20" s="1"/>
      <c r="B20" s="109"/>
      <c r="C20" s="109"/>
      <c r="D20" s="109"/>
      <c r="E20" s="109"/>
      <c r="F20" s="107"/>
      <c r="G20" s="109"/>
      <c r="H20" s="109"/>
      <c r="I20" s="109"/>
      <c r="J20" s="109"/>
      <c r="K20" s="109"/>
      <c r="L20" s="109"/>
      <c r="M20" s="109"/>
      <c r="N20" s="109"/>
      <c r="O20" s="107"/>
      <c r="P20" s="97"/>
      <c r="Q20" s="107"/>
      <c r="AH20" s="107"/>
    </row>
    <row r="21" spans="1:34" ht="13.15" customHeight="1" x14ac:dyDescent="0.35">
      <c r="A21" s="1"/>
      <c r="B21" s="51"/>
      <c r="C21" s="51"/>
      <c r="D21" s="43"/>
      <c r="E21" s="43"/>
      <c r="F21" s="53"/>
      <c r="G21" s="53"/>
      <c r="H21" s="53"/>
      <c r="I21" s="52"/>
      <c r="J21" s="52"/>
      <c r="K21" s="53"/>
      <c r="L21" s="52"/>
      <c r="M21" s="52"/>
      <c r="N21" s="52"/>
      <c r="O21" s="52"/>
      <c r="P21" s="52"/>
      <c r="Q21" s="54"/>
      <c r="AH21" s="107"/>
    </row>
    <row r="22" spans="1:34" ht="13.15" customHeight="1" x14ac:dyDescent="0.35">
      <c r="A22" s="1"/>
      <c r="B22" s="107"/>
      <c r="C22" s="93"/>
      <c r="D22" s="108"/>
      <c r="E22" s="108"/>
      <c r="F22" s="53"/>
      <c r="G22" s="53"/>
      <c r="H22" s="53"/>
      <c r="I22" s="52"/>
      <c r="J22" s="52"/>
      <c r="K22" s="53"/>
      <c r="L22" s="53"/>
      <c r="M22" s="52"/>
      <c r="N22" s="52"/>
      <c r="O22" s="52"/>
      <c r="P22" s="52"/>
      <c r="Q22" s="54"/>
      <c r="AH22" s="107"/>
    </row>
    <row r="23" spans="1:34" ht="13.15" customHeight="1" x14ac:dyDescent="0.35">
      <c r="A23" s="1"/>
      <c r="B23" s="93"/>
      <c r="C23" s="93"/>
      <c r="D23" s="43"/>
      <c r="E23" s="43"/>
      <c r="F23" s="53"/>
      <c r="G23" s="53"/>
      <c r="H23" s="53"/>
      <c r="I23" s="52"/>
      <c r="J23" s="52"/>
      <c r="K23" s="53"/>
      <c r="L23" s="53"/>
      <c r="M23" s="52"/>
      <c r="N23" s="52"/>
      <c r="O23" s="52"/>
      <c r="P23" s="52"/>
      <c r="Q23" s="54"/>
      <c r="AH23" s="107"/>
    </row>
    <row r="24" spans="1:34" ht="14.5" customHeight="1" x14ac:dyDescent="0.35">
      <c r="A24" s="1"/>
      <c r="B24" s="93"/>
      <c r="C24" s="93"/>
      <c r="D24" s="108"/>
      <c r="E24" s="108"/>
      <c r="F24" s="53"/>
      <c r="G24" s="53"/>
      <c r="H24" s="53"/>
      <c r="I24" s="52"/>
      <c r="J24" s="52"/>
      <c r="K24" s="53"/>
      <c r="L24" s="53"/>
      <c r="M24" s="52"/>
      <c r="N24" s="52"/>
      <c r="O24" s="52"/>
      <c r="P24" s="52"/>
      <c r="Q24" s="54"/>
      <c r="AH24" s="107"/>
    </row>
    <row r="25" spans="1:34" ht="13.15" customHeight="1" x14ac:dyDescent="0.35">
      <c r="B25" s="107"/>
      <c r="C25" s="107"/>
      <c r="D25" s="107"/>
      <c r="E25" s="107"/>
      <c r="F25" s="107"/>
      <c r="G25" s="107"/>
      <c r="H25" s="107"/>
      <c r="I25" s="107"/>
      <c r="J25" s="107"/>
      <c r="K25" s="107"/>
      <c r="L25" s="107"/>
      <c r="M25" s="107"/>
      <c r="N25" s="107"/>
      <c r="O25" s="107"/>
      <c r="P25" s="107"/>
      <c r="Q25" s="107"/>
      <c r="AH25" s="107"/>
    </row>
    <row r="26" spans="1:34" ht="13.15" customHeight="1" x14ac:dyDescent="0.35">
      <c r="B26" s="107"/>
      <c r="C26" s="107"/>
      <c r="D26" s="107"/>
      <c r="E26" s="107"/>
      <c r="F26" s="107"/>
      <c r="G26" s="107"/>
      <c r="H26" s="107"/>
      <c r="I26" s="107"/>
      <c r="J26" s="107"/>
      <c r="K26" s="107"/>
      <c r="L26" s="107"/>
      <c r="M26" s="107"/>
      <c r="N26" s="107"/>
      <c r="O26" s="107"/>
      <c r="P26" s="107"/>
      <c r="Q26" s="107"/>
      <c r="AH26" s="107"/>
    </row>
    <row r="27" spans="1:34" ht="13.15" customHeight="1" x14ac:dyDescent="0.35">
      <c r="B27" s="107"/>
      <c r="C27" s="107"/>
      <c r="D27" s="107"/>
      <c r="E27" s="107"/>
      <c r="F27" s="107"/>
      <c r="G27" s="107"/>
      <c r="H27" s="107"/>
      <c r="I27" s="107"/>
      <c r="J27" s="107"/>
      <c r="K27" s="107"/>
      <c r="L27" s="107"/>
      <c r="M27" s="107"/>
      <c r="N27" s="107"/>
      <c r="O27" s="107"/>
      <c r="P27" s="107"/>
      <c r="Q27" s="107"/>
      <c r="AH27" s="107"/>
    </row>
    <row r="28" spans="1:34" ht="13.15" customHeight="1" x14ac:dyDescent="0.35">
      <c r="B28" s="107"/>
      <c r="C28" s="107"/>
      <c r="D28" s="107"/>
      <c r="E28" s="107"/>
      <c r="F28" s="107"/>
      <c r="G28" s="107"/>
      <c r="H28" s="107"/>
      <c r="I28" s="107"/>
      <c r="J28" s="107"/>
      <c r="K28" s="107"/>
      <c r="L28" s="107"/>
      <c r="M28" s="107"/>
      <c r="N28" s="107"/>
      <c r="O28" s="107"/>
      <c r="P28" s="107"/>
      <c r="Q28" s="107"/>
      <c r="AH28" s="107"/>
    </row>
    <row r="29" spans="1:34" ht="14.5" customHeight="1" x14ac:dyDescent="0.35">
      <c r="B29" s="109"/>
      <c r="C29" s="109"/>
      <c r="D29" s="109"/>
      <c r="E29" s="109"/>
      <c r="F29" s="107"/>
      <c r="G29" s="109"/>
      <c r="H29" s="109"/>
      <c r="I29" s="109"/>
      <c r="J29" s="109"/>
      <c r="K29" s="109"/>
      <c r="L29" s="109"/>
      <c r="M29" s="109"/>
      <c r="N29" s="109"/>
      <c r="O29" s="107"/>
      <c r="P29" s="97"/>
      <c r="Q29" s="107"/>
      <c r="AH29" s="107"/>
    </row>
    <row r="30" spans="1:34" ht="14.5" customHeight="1" x14ac:dyDescent="0.35">
      <c r="B30" s="107"/>
      <c r="C30" s="107"/>
      <c r="D30" s="107"/>
      <c r="E30" s="107"/>
      <c r="F30" s="107"/>
      <c r="G30" s="107"/>
      <c r="H30" s="107"/>
      <c r="I30" s="107"/>
      <c r="J30" s="107"/>
      <c r="K30" s="107"/>
      <c r="L30" s="107"/>
      <c r="M30" s="107"/>
      <c r="N30" s="107"/>
      <c r="O30" s="107"/>
      <c r="P30" s="97"/>
      <c r="Q30" s="107"/>
      <c r="AH30" s="107"/>
    </row>
    <row r="31" spans="1:34" ht="14.5" customHeight="1" x14ac:dyDescent="0.35">
      <c r="B31" s="107"/>
      <c r="C31" s="107"/>
      <c r="D31" s="107"/>
      <c r="E31" s="107"/>
      <c r="F31" s="107"/>
      <c r="G31" s="107"/>
      <c r="H31" s="107"/>
      <c r="I31" s="107"/>
      <c r="J31" s="107"/>
      <c r="K31" s="107"/>
      <c r="L31" s="107"/>
      <c r="M31" s="107"/>
      <c r="N31" s="107"/>
      <c r="O31" s="107"/>
      <c r="P31" s="107"/>
      <c r="Q31" s="107"/>
      <c r="AH31" s="107"/>
    </row>
    <row r="32" spans="1:34" ht="14.5" customHeight="1" x14ac:dyDescent="0.35">
      <c r="B32" s="107"/>
      <c r="C32" s="107"/>
      <c r="D32" s="107"/>
      <c r="E32" s="107"/>
      <c r="F32" s="107"/>
      <c r="G32" s="107"/>
      <c r="H32" s="107"/>
      <c r="I32" s="107"/>
      <c r="J32" s="107"/>
      <c r="K32" s="107"/>
      <c r="L32" s="107"/>
      <c r="M32" s="107"/>
      <c r="N32" s="107"/>
      <c r="O32" s="107"/>
      <c r="P32" s="107"/>
      <c r="Q32" s="107"/>
      <c r="AH32" s="107"/>
    </row>
    <row r="33" spans="2:34" ht="14.5" customHeight="1" x14ac:dyDescent="0.35">
      <c r="B33" s="107"/>
      <c r="C33" s="107"/>
      <c r="D33" s="107"/>
      <c r="E33" s="107"/>
      <c r="F33" s="107"/>
      <c r="G33" s="107"/>
      <c r="H33" s="107"/>
      <c r="I33" s="107"/>
      <c r="J33" s="107"/>
      <c r="K33" s="107"/>
      <c r="L33" s="107"/>
      <c r="M33" s="107"/>
      <c r="N33" s="107"/>
      <c r="O33" s="107"/>
      <c r="P33" s="107"/>
      <c r="Q33" s="107"/>
      <c r="AH33" s="107"/>
    </row>
    <row r="34" spans="2:34" ht="14.5" customHeight="1" x14ac:dyDescent="0.35">
      <c r="B34" s="107"/>
      <c r="C34" s="107"/>
      <c r="D34" s="107"/>
      <c r="E34" s="107"/>
      <c r="F34" s="107"/>
      <c r="G34" s="107"/>
      <c r="H34" s="107"/>
      <c r="I34" s="107"/>
      <c r="J34" s="107"/>
      <c r="K34" s="107"/>
      <c r="L34" s="107"/>
      <c r="M34" s="107"/>
      <c r="N34" s="107"/>
      <c r="O34" s="107"/>
      <c r="P34" s="107"/>
      <c r="Q34" s="107"/>
      <c r="AH34" s="107"/>
    </row>
    <row r="35" spans="2:34" ht="14.5" customHeight="1" x14ac:dyDescent="0.35">
      <c r="B35" s="107"/>
      <c r="C35" s="107"/>
      <c r="D35" s="107"/>
      <c r="E35" s="107"/>
      <c r="F35" s="107"/>
      <c r="G35" s="107"/>
      <c r="H35" s="107"/>
      <c r="I35" s="107"/>
      <c r="J35" s="107"/>
      <c r="K35" s="107"/>
      <c r="L35" s="107"/>
      <c r="M35" s="107"/>
      <c r="N35" s="107"/>
      <c r="O35" s="107"/>
      <c r="P35" s="107"/>
      <c r="Q35" s="107"/>
      <c r="AH35" s="107"/>
    </row>
    <row r="36" spans="2:34" ht="14.5" customHeight="1" x14ac:dyDescent="0.35">
      <c r="B36" s="107"/>
      <c r="C36" s="107"/>
      <c r="D36" s="107"/>
      <c r="E36" s="107"/>
      <c r="F36" s="107"/>
      <c r="G36" s="107"/>
      <c r="H36" s="107"/>
      <c r="I36" s="107"/>
      <c r="J36" s="107"/>
      <c r="K36" s="107"/>
      <c r="L36" s="107"/>
      <c r="M36" s="107"/>
      <c r="N36" s="107"/>
      <c r="O36" s="107"/>
      <c r="P36" s="107"/>
      <c r="Q36" s="107"/>
      <c r="AH36" s="107"/>
    </row>
    <row r="37" spans="2:34" ht="14.5" customHeight="1" x14ac:dyDescent="0.35">
      <c r="B37" s="107"/>
      <c r="C37" s="107"/>
      <c r="D37" s="107"/>
      <c r="E37" s="107"/>
      <c r="F37" s="107"/>
      <c r="G37" s="107"/>
      <c r="H37" s="107"/>
      <c r="I37" s="107"/>
      <c r="J37" s="107"/>
      <c r="K37" s="107"/>
      <c r="L37" s="107"/>
      <c r="M37" s="107"/>
      <c r="N37" s="107"/>
      <c r="O37" s="107"/>
      <c r="P37" s="107"/>
      <c r="Q37" s="107"/>
      <c r="AH37" s="107"/>
    </row>
    <row r="38" spans="2:34" ht="14.5" customHeight="1" x14ac:dyDescent="0.35">
      <c r="B38" s="107"/>
      <c r="C38" s="107"/>
      <c r="D38" s="107"/>
      <c r="E38" s="107"/>
      <c r="F38" s="107"/>
      <c r="G38" s="107"/>
      <c r="H38" s="107"/>
      <c r="I38" s="107"/>
      <c r="J38" s="107"/>
      <c r="K38" s="107"/>
      <c r="L38" s="107"/>
      <c r="M38" s="107"/>
      <c r="N38" s="107"/>
      <c r="O38" s="107"/>
      <c r="P38" s="107"/>
      <c r="Q38" s="107"/>
      <c r="AH38" s="107"/>
    </row>
    <row r="39" spans="2:34" x14ac:dyDescent="0.35">
      <c r="B39" s="107"/>
      <c r="C39" s="107"/>
      <c r="D39" s="107"/>
      <c r="E39" s="107"/>
      <c r="F39" s="107"/>
      <c r="G39" s="107"/>
      <c r="H39" s="107"/>
      <c r="I39" s="107"/>
      <c r="J39" s="107"/>
      <c r="K39" s="107"/>
      <c r="L39" s="107"/>
      <c r="M39" s="107"/>
      <c r="N39" s="107"/>
      <c r="O39" s="107"/>
      <c r="P39" s="107"/>
      <c r="Q39" s="107"/>
    </row>
    <row r="40" spans="2:34" ht="15" customHeight="1" x14ac:dyDescent="0.35">
      <c r="B40" s="107"/>
      <c r="C40" s="107"/>
      <c r="D40" s="107"/>
      <c r="E40" s="107"/>
      <c r="F40" s="107"/>
      <c r="G40" s="107"/>
      <c r="H40" s="107"/>
      <c r="I40" s="107"/>
      <c r="J40" s="107"/>
      <c r="K40" s="107"/>
      <c r="L40" s="107"/>
      <c r="M40" s="107"/>
      <c r="N40" s="107"/>
      <c r="O40" s="107"/>
      <c r="P40" s="107"/>
      <c r="Q40" s="107"/>
    </row>
    <row r="41" spans="2:34" ht="15" customHeight="1" x14ac:dyDescent="0.35">
      <c r="B41" s="240" t="s">
        <v>117</v>
      </c>
      <c r="C41" s="240"/>
      <c r="D41" s="240"/>
      <c r="E41" s="240"/>
      <c r="F41" s="240"/>
      <c r="G41" s="240"/>
      <c r="H41" s="240"/>
      <c r="I41" s="240"/>
      <c r="J41" s="240"/>
      <c r="K41" s="240"/>
      <c r="L41" s="240"/>
      <c r="M41" s="240"/>
      <c r="N41" s="240"/>
      <c r="O41" s="240"/>
      <c r="P41" s="240"/>
      <c r="Q41" s="148"/>
      <c r="R41" s="110"/>
    </row>
    <row r="42" spans="2:34" x14ac:dyDescent="0.35">
      <c r="B42" s="240"/>
      <c r="C42" s="240"/>
      <c r="D42" s="240"/>
      <c r="E42" s="240"/>
      <c r="F42" s="240"/>
      <c r="G42" s="240"/>
      <c r="H42" s="240"/>
      <c r="I42" s="240"/>
      <c r="J42" s="240"/>
      <c r="K42" s="240"/>
      <c r="L42" s="240"/>
      <c r="M42" s="240"/>
      <c r="N42" s="240"/>
      <c r="O42" s="240"/>
      <c r="P42" s="240"/>
      <c r="Q42" s="148"/>
      <c r="R42" s="110"/>
    </row>
    <row r="43" spans="2:34" ht="14.5" customHeight="1" x14ac:dyDescent="0.35">
      <c r="B43" s="240"/>
      <c r="C43" s="240"/>
      <c r="D43" s="240"/>
      <c r="E43" s="240"/>
      <c r="F43" s="240"/>
      <c r="G43" s="240"/>
      <c r="H43" s="240"/>
      <c r="I43" s="240"/>
      <c r="J43" s="240"/>
      <c r="K43" s="240"/>
      <c r="L43" s="240"/>
      <c r="M43" s="240"/>
      <c r="N43" s="240"/>
      <c r="O43" s="240"/>
      <c r="P43" s="240"/>
      <c r="Q43" s="148"/>
      <c r="R43" s="110"/>
    </row>
    <row r="44" spans="2:34" ht="14.5" customHeight="1" x14ac:dyDescent="0.35">
      <c r="B44" s="240"/>
      <c r="C44" s="240"/>
      <c r="D44" s="240"/>
      <c r="E44" s="240"/>
      <c r="F44" s="240"/>
      <c r="G44" s="240"/>
      <c r="H44" s="240"/>
      <c r="I44" s="240"/>
      <c r="J44" s="240"/>
      <c r="K44" s="240"/>
      <c r="L44" s="240"/>
      <c r="M44" s="240"/>
      <c r="N44" s="240"/>
      <c r="O44" s="240"/>
      <c r="P44" s="240"/>
      <c r="Q44" s="148"/>
      <c r="R44" s="110"/>
    </row>
    <row r="45" spans="2:34" x14ac:dyDescent="0.35">
      <c r="B45" s="240"/>
      <c r="C45" s="240"/>
      <c r="D45" s="240"/>
      <c r="E45" s="240"/>
      <c r="F45" s="240"/>
      <c r="G45" s="240"/>
      <c r="H45" s="240"/>
      <c r="I45" s="240"/>
      <c r="J45" s="240"/>
      <c r="K45" s="240"/>
      <c r="L45" s="240"/>
      <c r="M45" s="240"/>
      <c r="N45" s="240"/>
      <c r="O45" s="240"/>
      <c r="P45" s="240"/>
      <c r="Q45" s="148"/>
      <c r="R45" s="110"/>
    </row>
    <row r="46" spans="2:34" x14ac:dyDescent="0.35">
      <c r="B46" s="240"/>
      <c r="C46" s="240"/>
      <c r="D46" s="240"/>
      <c r="E46" s="240"/>
      <c r="F46" s="240"/>
      <c r="G46" s="240"/>
      <c r="H46" s="240"/>
      <c r="I46" s="240"/>
      <c r="J46" s="240"/>
      <c r="K46" s="240"/>
      <c r="L46" s="240"/>
      <c r="M46" s="240"/>
      <c r="N46" s="240"/>
      <c r="O46" s="240"/>
      <c r="P46" s="240"/>
      <c r="Q46" s="148"/>
      <c r="R46" s="110"/>
    </row>
    <row r="47" spans="2:34" x14ac:dyDescent="0.35">
      <c r="B47" s="240"/>
      <c r="C47" s="240"/>
      <c r="D47" s="240"/>
      <c r="E47" s="240"/>
      <c r="F47" s="240"/>
      <c r="G47" s="240"/>
      <c r="H47" s="240"/>
      <c r="I47" s="240"/>
      <c r="J47" s="240"/>
      <c r="K47" s="240"/>
      <c r="L47" s="240"/>
      <c r="M47" s="240"/>
      <c r="N47" s="240"/>
      <c r="O47" s="240"/>
      <c r="P47" s="240"/>
    </row>
    <row r="48" spans="2:34" ht="27.75" customHeight="1" x14ac:dyDescent="0.35">
      <c r="B48" s="240"/>
      <c r="C48" s="240"/>
      <c r="D48" s="240"/>
      <c r="E48" s="240"/>
      <c r="F48" s="240"/>
      <c r="G48" s="240"/>
      <c r="H48" s="240"/>
      <c r="I48" s="240"/>
      <c r="J48" s="240"/>
      <c r="K48" s="240"/>
      <c r="L48" s="240"/>
      <c r="M48" s="240"/>
      <c r="N48" s="240"/>
      <c r="O48" s="240"/>
      <c r="P48" s="240"/>
    </row>
    <row r="49" spans="1:16" ht="15" customHeight="1" x14ac:dyDescent="0.35">
      <c r="A49" s="13"/>
      <c r="B49" s="165"/>
      <c r="C49" s="164"/>
      <c r="D49" s="164"/>
      <c r="E49" s="164"/>
      <c r="F49" s="164"/>
      <c r="G49" s="164"/>
      <c r="H49" s="164"/>
      <c r="I49" s="164"/>
      <c r="J49" s="164"/>
      <c r="K49" s="164"/>
      <c r="M49" s="165"/>
      <c r="O49" s="164"/>
      <c r="P49" s="164"/>
    </row>
    <row r="50" spans="1:16" x14ac:dyDescent="0.35">
      <c r="B50" s="164"/>
      <c r="C50" s="164"/>
      <c r="D50" s="164"/>
      <c r="E50" s="164"/>
      <c r="F50" s="164"/>
      <c r="G50" s="164"/>
      <c r="H50" s="164"/>
      <c r="I50" s="164"/>
      <c r="J50" s="164"/>
      <c r="K50" s="164"/>
      <c r="L50" s="164"/>
      <c r="M50" s="164"/>
      <c r="N50" s="164"/>
      <c r="O50" s="164"/>
      <c r="P50" s="164"/>
    </row>
    <row r="51" spans="1:16" x14ac:dyDescent="0.35">
      <c r="B51" s="164"/>
      <c r="C51" s="164"/>
      <c r="D51" s="164"/>
      <c r="E51" s="164"/>
      <c r="F51" s="164"/>
      <c r="G51" s="164"/>
      <c r="H51" s="164"/>
      <c r="I51" s="164"/>
      <c r="J51" s="164"/>
      <c r="K51" s="164"/>
      <c r="L51" s="164"/>
      <c r="M51" s="164"/>
      <c r="N51" s="164"/>
      <c r="O51" s="164"/>
      <c r="P51" s="164"/>
    </row>
    <row r="52" spans="1:16" x14ac:dyDescent="0.35">
      <c r="B52" s="164"/>
      <c r="C52" s="164"/>
      <c r="D52" s="164"/>
      <c r="E52" s="164"/>
      <c r="F52" s="164"/>
      <c r="G52" s="164"/>
      <c r="H52" s="164"/>
      <c r="I52" s="164"/>
      <c r="J52" s="164"/>
      <c r="K52" s="164"/>
      <c r="L52" s="164"/>
      <c r="M52" s="164"/>
      <c r="N52" s="164"/>
      <c r="O52" s="164"/>
      <c r="P52" s="164"/>
    </row>
    <row r="53" spans="1:16" x14ac:dyDescent="0.35">
      <c r="B53" s="164"/>
      <c r="C53" s="164"/>
      <c r="D53" s="164"/>
      <c r="E53" s="164"/>
      <c r="F53" s="164"/>
      <c r="G53" s="164"/>
      <c r="H53" s="164"/>
      <c r="I53" s="164"/>
      <c r="J53" s="164"/>
      <c r="K53" s="164"/>
      <c r="L53" s="164"/>
      <c r="M53" s="164"/>
      <c r="N53" s="164"/>
      <c r="O53" s="164"/>
      <c r="P53" s="164"/>
    </row>
    <row r="54" spans="1:16" x14ac:dyDescent="0.35">
      <c r="B54" s="164"/>
      <c r="C54" s="164"/>
      <c r="D54" s="164"/>
      <c r="E54" s="164"/>
      <c r="F54" s="164"/>
      <c r="G54" s="164"/>
      <c r="H54" s="164"/>
      <c r="I54" s="164"/>
      <c r="J54" s="164"/>
      <c r="K54" s="164"/>
      <c r="L54" s="164"/>
      <c r="M54" s="164"/>
      <c r="N54" s="164"/>
      <c r="O54" s="164"/>
      <c r="P54" s="164"/>
    </row>
    <row r="55" spans="1:16" x14ac:dyDescent="0.35">
      <c r="B55" s="164"/>
      <c r="C55" s="164"/>
      <c r="D55" s="164"/>
      <c r="E55" s="164"/>
      <c r="F55" s="164"/>
      <c r="G55" s="164"/>
      <c r="H55" s="164"/>
      <c r="I55" s="164"/>
      <c r="J55" s="164"/>
      <c r="K55" s="164"/>
      <c r="L55" s="164"/>
      <c r="M55" s="164"/>
      <c r="N55" s="164"/>
      <c r="O55" s="164"/>
      <c r="P55" s="164"/>
    </row>
    <row r="56" spans="1:16" x14ac:dyDescent="0.35">
      <c r="B56" s="164"/>
      <c r="C56" s="164"/>
      <c r="D56" s="164"/>
      <c r="E56" s="164"/>
      <c r="F56" s="164"/>
      <c r="G56" s="164"/>
      <c r="H56" s="164"/>
      <c r="I56" s="164"/>
      <c r="J56" s="164"/>
      <c r="K56" s="164"/>
      <c r="L56" s="164"/>
      <c r="M56" s="164"/>
      <c r="N56" s="164"/>
      <c r="O56" s="164"/>
      <c r="P56" s="164"/>
    </row>
  </sheetData>
  <mergeCells count="22">
    <mergeCell ref="J15:N15"/>
    <mergeCell ref="B41:P48"/>
    <mergeCell ref="D13:I13"/>
    <mergeCell ref="O13:P13"/>
    <mergeCell ref="O14:P14"/>
    <mergeCell ref="O15:P15"/>
    <mergeCell ref="D15:I15"/>
    <mergeCell ref="D14:I14"/>
    <mergeCell ref="B16:C16"/>
    <mergeCell ref="K16:L16"/>
    <mergeCell ref="M16:P16"/>
    <mergeCell ref="J14:N14"/>
    <mergeCell ref="C2:R2"/>
    <mergeCell ref="A4:O4"/>
    <mergeCell ref="J10:Q10"/>
    <mergeCell ref="B11:C11"/>
    <mergeCell ref="D7:R9"/>
    <mergeCell ref="D11:I12"/>
    <mergeCell ref="O12:P12"/>
    <mergeCell ref="O11:Q11"/>
    <mergeCell ref="J11:N12"/>
    <mergeCell ref="J13:N13"/>
  </mergeCells>
  <conditionalFormatting sqref="Q13:Q15">
    <cfRule type="iconSet" priority="6">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5257598-1426-4EEA-9864-59E0A9D78B4F}">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Q22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A45"/>
  <sheetViews>
    <sheetView workbookViewId="0">
      <selection activeCell="C9" sqref="C9:Q9"/>
    </sheetView>
  </sheetViews>
  <sheetFormatPr defaultColWidth="8.81640625" defaultRowHeight="14.5" x14ac:dyDescent="0.35"/>
  <cols>
    <col min="1" max="1" width="10.26953125" style="58" customWidth="1"/>
    <col min="2" max="2" width="3" style="58" customWidth="1"/>
    <col min="3" max="3" width="7.1796875" style="58" customWidth="1"/>
    <col min="4" max="5" width="0.81640625" style="58" customWidth="1"/>
    <col min="6" max="6" width="15.81640625" style="58" customWidth="1"/>
    <col min="7" max="7" width="14.54296875" style="58" customWidth="1"/>
    <col min="8" max="8" width="12.54296875" style="58" customWidth="1"/>
    <col min="9" max="9" width="13.1796875" style="58" customWidth="1"/>
    <col min="10" max="11" width="2.26953125" style="58" customWidth="1"/>
    <col min="12" max="12" width="2.1796875" style="58" customWidth="1"/>
    <col min="13" max="13" width="3" style="58" customWidth="1"/>
    <col min="14" max="14" width="2" style="58" customWidth="1"/>
    <col min="15" max="15" width="2.7265625" style="58" hidden="1" customWidth="1"/>
    <col min="16" max="16" width="3.7265625" style="58" customWidth="1"/>
    <col min="17" max="17" width="2.81640625" style="58" customWidth="1"/>
    <col min="18" max="18" width="6.26953125" style="58" customWidth="1"/>
    <col min="19" max="16384" width="8.81640625" style="58"/>
  </cols>
  <sheetData>
    <row r="1" spans="1:27" ht="15" customHeight="1" x14ac:dyDescent="0.35"/>
    <row r="2" spans="1:27" ht="15.75" customHeight="1" x14ac:dyDescent="0.35">
      <c r="C2" s="241" t="s">
        <v>15</v>
      </c>
      <c r="D2" s="241"/>
      <c r="E2" s="241"/>
      <c r="F2" s="241"/>
      <c r="G2" s="241"/>
      <c r="H2" s="241"/>
      <c r="I2" s="241"/>
      <c r="J2" s="241"/>
      <c r="K2" s="241"/>
      <c r="L2" s="241"/>
      <c r="M2" s="241"/>
      <c r="N2" s="241"/>
      <c r="O2" s="241"/>
      <c r="P2" s="241"/>
      <c r="Q2" s="241"/>
      <c r="R2" s="241"/>
    </row>
    <row r="3" spans="1:27" ht="15.75" customHeight="1" x14ac:dyDescent="0.35">
      <c r="B3" s="59"/>
      <c r="C3" s="59"/>
      <c r="D3" s="59"/>
      <c r="E3" s="59"/>
      <c r="F3" s="59"/>
      <c r="G3" s="59"/>
      <c r="H3" s="59"/>
      <c r="I3" s="59"/>
      <c r="J3" s="59"/>
      <c r="K3" s="59"/>
      <c r="L3" s="59"/>
      <c r="M3" s="59"/>
      <c r="N3" s="59"/>
      <c r="O3" s="59"/>
    </row>
    <row r="4" spans="1:27" ht="22.15" customHeight="1" x14ac:dyDescent="0.35">
      <c r="A4" s="242"/>
      <c r="B4" s="242"/>
      <c r="C4" s="242"/>
      <c r="D4" s="242"/>
      <c r="E4" s="242"/>
      <c r="F4" s="242"/>
      <c r="G4" s="242"/>
      <c r="H4" s="242"/>
      <c r="I4" s="242"/>
      <c r="J4" s="242"/>
      <c r="K4" s="242"/>
      <c r="L4" s="242"/>
      <c r="M4" s="242"/>
      <c r="N4" s="242"/>
      <c r="O4" s="242"/>
    </row>
    <row r="5" spans="1:27" ht="14.5" customHeight="1" x14ac:dyDescent="0.35"/>
    <row r="6" spans="1:27" ht="15.65" customHeight="1" x14ac:dyDescent="0.35">
      <c r="C6" s="243" t="s">
        <v>139</v>
      </c>
      <c r="D6" s="243"/>
      <c r="E6" s="243"/>
      <c r="F6" s="243"/>
      <c r="G6" s="243"/>
      <c r="H6" s="243"/>
      <c r="I6" s="243"/>
      <c r="J6" s="243"/>
      <c r="K6" s="243"/>
      <c r="L6" s="243"/>
      <c r="M6" s="243"/>
      <c r="N6" s="243"/>
      <c r="O6" s="243"/>
      <c r="P6" s="243"/>
      <c r="Q6" s="40"/>
      <c r="R6" s="50"/>
      <c r="S6" s="4"/>
      <c r="T6" s="4"/>
      <c r="U6" s="4"/>
      <c r="V6" s="4"/>
      <c r="W6" s="4"/>
      <c r="X6" s="4"/>
      <c r="Y6" s="4"/>
      <c r="Z6" s="4"/>
      <c r="AA6" s="4"/>
    </row>
    <row r="7" spans="1:27" ht="25.5" customHeight="1" x14ac:dyDescent="0.35">
      <c r="C7" s="221" t="s">
        <v>96</v>
      </c>
      <c r="D7" s="221"/>
      <c r="E7" s="221"/>
      <c r="F7" s="221"/>
      <c r="G7" s="221"/>
      <c r="H7" s="221"/>
      <c r="I7" s="221"/>
      <c r="J7" s="221"/>
      <c r="K7" s="221"/>
      <c r="L7" s="221"/>
      <c r="M7" s="221"/>
      <c r="N7" s="221"/>
      <c r="O7" s="221"/>
      <c r="P7" s="221"/>
      <c r="Q7" s="221"/>
      <c r="R7" s="50"/>
      <c r="S7" s="4"/>
      <c r="T7" s="4"/>
      <c r="U7" s="4"/>
      <c r="V7" s="4"/>
      <c r="W7" s="4"/>
      <c r="X7" s="4"/>
      <c r="Y7" s="4"/>
      <c r="Z7" s="4"/>
      <c r="AA7" s="4"/>
    </row>
    <row r="8" spans="1:27" ht="30" customHeight="1" x14ac:dyDescent="0.35">
      <c r="C8" s="221"/>
      <c r="D8" s="221"/>
      <c r="E8" s="221"/>
      <c r="F8" s="221"/>
      <c r="G8" s="221"/>
      <c r="H8" s="221"/>
      <c r="I8" s="221"/>
      <c r="J8" s="221"/>
      <c r="K8" s="221"/>
      <c r="L8" s="221"/>
      <c r="M8" s="221"/>
      <c r="N8" s="221"/>
      <c r="O8" s="221"/>
      <c r="P8" s="221"/>
      <c r="Q8" s="221"/>
    </row>
    <row r="9" spans="1:27" s="5" customFormat="1" ht="15" customHeight="1" x14ac:dyDescent="0.35">
      <c r="C9" s="256" t="s">
        <v>140</v>
      </c>
      <c r="D9" s="256"/>
      <c r="E9" s="256"/>
      <c r="F9" s="256"/>
      <c r="G9" s="256"/>
      <c r="H9" s="256"/>
      <c r="I9" s="256"/>
      <c r="J9" s="256"/>
      <c r="K9" s="256"/>
      <c r="L9" s="256"/>
      <c r="M9" s="256"/>
      <c r="N9" s="256"/>
      <c r="O9" s="256"/>
      <c r="P9" s="256"/>
      <c r="Q9" s="256"/>
      <c r="R9" s="255"/>
    </row>
    <row r="10" spans="1:27" x14ac:dyDescent="0.35">
      <c r="B10" s="41"/>
      <c r="I10" s="236"/>
      <c r="J10" s="236"/>
      <c r="K10" s="236"/>
      <c r="L10" s="236"/>
      <c r="M10" s="236"/>
      <c r="N10" s="236"/>
      <c r="O10" s="236"/>
      <c r="P10" s="236"/>
      <c r="Q10" s="77"/>
    </row>
    <row r="11" spans="1:27" ht="13.15" customHeight="1" x14ac:dyDescent="0.35">
      <c r="A11" s="1"/>
      <c r="B11" s="51"/>
      <c r="C11" s="51"/>
      <c r="D11" s="43"/>
      <c r="E11" s="43"/>
      <c r="F11" s="53"/>
      <c r="G11" s="53"/>
      <c r="H11" s="52"/>
      <c r="I11" s="52"/>
      <c r="J11" s="53"/>
      <c r="K11" s="53"/>
      <c r="L11" s="53"/>
      <c r="M11" s="52"/>
      <c r="N11" s="52"/>
      <c r="O11" s="52"/>
      <c r="P11" s="52"/>
      <c r="Q11" s="54"/>
      <c r="S11" s="62"/>
    </row>
    <row r="12" spans="1:27" ht="13.15" customHeight="1" x14ac:dyDescent="0.35">
      <c r="A12" s="1"/>
      <c r="C12" s="60"/>
      <c r="D12" s="61"/>
      <c r="E12" s="61"/>
      <c r="F12" s="53"/>
      <c r="G12" s="53"/>
      <c r="H12" s="52"/>
      <c r="I12" s="52"/>
      <c r="J12" s="53"/>
      <c r="K12" s="53"/>
      <c r="L12" s="53"/>
      <c r="M12" s="52"/>
      <c r="N12" s="52"/>
      <c r="O12" s="52"/>
      <c r="P12" s="52"/>
      <c r="Q12" s="54"/>
      <c r="S12" s="5"/>
    </row>
    <row r="13" spans="1:27" ht="13.15" customHeight="1" x14ac:dyDescent="0.35">
      <c r="A13" s="1"/>
      <c r="B13" s="60"/>
      <c r="C13" s="60"/>
      <c r="D13" s="43"/>
      <c r="E13" s="43"/>
      <c r="F13" s="170"/>
      <c r="G13" s="53"/>
      <c r="H13" s="52"/>
      <c r="I13" s="52"/>
      <c r="J13" s="53"/>
      <c r="K13" s="52"/>
      <c r="L13" s="53"/>
      <c r="M13" s="52"/>
      <c r="N13" s="52"/>
      <c r="O13" s="52"/>
      <c r="P13" s="52"/>
      <c r="Q13" s="54"/>
      <c r="S13" s="11"/>
    </row>
    <row r="14" spans="1:27" ht="13.15" customHeight="1" x14ac:dyDescent="0.35">
      <c r="A14" s="1"/>
      <c r="B14" s="60"/>
      <c r="C14" s="60"/>
      <c r="D14" s="61"/>
      <c r="E14" s="61"/>
      <c r="F14" s="53"/>
      <c r="G14" s="53"/>
      <c r="H14" s="52"/>
      <c r="I14" s="52"/>
      <c r="J14" s="53"/>
      <c r="K14" s="53"/>
      <c r="L14" s="53"/>
      <c r="M14" s="52"/>
      <c r="N14" s="52"/>
      <c r="O14" s="52"/>
      <c r="P14" s="52"/>
      <c r="Q14" s="54"/>
      <c r="S14" s="11"/>
    </row>
    <row r="15" spans="1:27" ht="14.5" customHeight="1" x14ac:dyDescent="0.35">
      <c r="A15" s="1"/>
      <c r="S15" s="11"/>
    </row>
    <row r="16" spans="1:27" ht="13.15" customHeight="1" x14ac:dyDescent="0.35">
      <c r="S16" s="11"/>
    </row>
    <row r="17" spans="2:16" ht="13.15" customHeight="1" x14ac:dyDescent="0.35"/>
    <row r="18" spans="2:16" ht="13.15" customHeight="1" x14ac:dyDescent="0.35"/>
    <row r="19" spans="2:16" ht="13.15" customHeight="1" x14ac:dyDescent="0.35">
      <c r="B19" s="63"/>
      <c r="C19" s="63"/>
      <c r="D19" s="63"/>
      <c r="E19" s="63"/>
      <c r="G19" s="63"/>
      <c r="H19" s="63"/>
      <c r="I19" s="63"/>
      <c r="J19" s="63"/>
      <c r="K19" s="63"/>
      <c r="L19" s="63"/>
      <c r="M19" s="63"/>
      <c r="N19" s="63"/>
      <c r="P19" s="64"/>
    </row>
    <row r="20" spans="2:16" ht="14.5" customHeight="1" x14ac:dyDescent="0.35">
      <c r="P20" s="64"/>
    </row>
    <row r="21" spans="2:16" ht="14.5" customHeight="1" x14ac:dyDescent="0.35"/>
    <row r="22" spans="2:16" ht="14.5" customHeight="1" x14ac:dyDescent="0.35"/>
    <row r="23" spans="2:16" ht="14.5" customHeight="1" x14ac:dyDescent="0.35"/>
    <row r="24" spans="2:16" ht="14.5" customHeight="1" x14ac:dyDescent="0.35"/>
    <row r="25" spans="2:16" ht="14.5" customHeight="1" x14ac:dyDescent="0.35"/>
    <row r="26" spans="2:16" ht="14.5" customHeight="1" x14ac:dyDescent="0.35"/>
    <row r="27" spans="2:16" ht="14.5" customHeight="1" x14ac:dyDescent="0.35"/>
    <row r="28" spans="2:16" ht="14.5" customHeight="1" x14ac:dyDescent="0.35"/>
    <row r="29" spans="2:16" ht="14.5" customHeight="1" x14ac:dyDescent="0.35"/>
    <row r="32" spans="2:16" ht="15" customHeight="1" x14ac:dyDescent="0.35">
      <c r="C32" s="174"/>
      <c r="D32" s="174"/>
      <c r="E32" s="174"/>
      <c r="F32" s="174"/>
      <c r="G32" s="174"/>
      <c r="H32" s="174"/>
      <c r="I32" s="174"/>
      <c r="J32" s="174"/>
      <c r="K32" s="174"/>
      <c r="L32" s="174"/>
      <c r="M32" s="174"/>
      <c r="N32" s="174"/>
      <c r="O32" s="110"/>
      <c r="P32" s="110"/>
    </row>
    <row r="33" spans="1:16" ht="15" customHeight="1" x14ac:dyDescent="0.35">
      <c r="C33" s="174"/>
      <c r="D33" s="174"/>
      <c r="E33" s="174"/>
      <c r="F33" s="174"/>
      <c r="G33" s="174"/>
      <c r="H33" s="174"/>
      <c r="I33" s="174"/>
      <c r="J33" s="174"/>
      <c r="K33" s="174"/>
      <c r="L33" s="174"/>
      <c r="M33" s="174"/>
      <c r="N33" s="174"/>
      <c r="O33" s="110"/>
      <c r="P33" s="110"/>
    </row>
    <row r="34" spans="1:16" x14ac:dyDescent="0.35">
      <c r="C34" s="174"/>
      <c r="D34" s="174"/>
      <c r="E34" s="174"/>
      <c r="F34" s="174"/>
      <c r="G34" s="174"/>
      <c r="H34" s="174"/>
      <c r="I34" s="174"/>
      <c r="J34" s="174"/>
      <c r="K34" s="174"/>
      <c r="L34" s="174"/>
      <c r="M34" s="174"/>
      <c r="N34" s="174"/>
      <c r="O34" s="110"/>
      <c r="P34" s="110"/>
    </row>
    <row r="35" spans="1:16" ht="14.5" customHeight="1" x14ac:dyDescent="0.35">
      <c r="C35" s="174"/>
      <c r="D35" s="174"/>
      <c r="E35" s="174"/>
      <c r="F35" s="174"/>
      <c r="G35" s="174"/>
      <c r="H35" s="174"/>
      <c r="I35" s="174"/>
      <c r="J35" s="174"/>
      <c r="K35" s="174"/>
      <c r="L35" s="174"/>
      <c r="M35" s="174"/>
      <c r="N35" s="174"/>
      <c r="O35" s="110"/>
      <c r="P35" s="110"/>
    </row>
    <row r="36" spans="1:16" ht="14.5" customHeight="1" x14ac:dyDescent="0.35">
      <c r="B36" s="62"/>
      <c r="C36" s="174"/>
      <c r="D36" s="174"/>
      <c r="E36" s="174"/>
      <c r="F36" s="174"/>
      <c r="G36" s="174"/>
      <c r="H36" s="174"/>
      <c r="I36" s="174"/>
      <c r="J36" s="174"/>
      <c r="K36" s="174"/>
      <c r="L36" s="174"/>
      <c r="M36" s="174"/>
      <c r="N36" s="174"/>
      <c r="O36" s="110"/>
      <c r="P36" s="110"/>
    </row>
    <row r="37" spans="1:16" x14ac:dyDescent="0.35">
      <c r="B37" s="62"/>
      <c r="C37" s="174"/>
      <c r="D37" s="174"/>
      <c r="E37" s="174"/>
      <c r="F37" s="174"/>
      <c r="G37" s="174"/>
      <c r="H37" s="174"/>
      <c r="I37" s="174"/>
      <c r="J37" s="174"/>
      <c r="K37" s="174"/>
      <c r="L37" s="174"/>
      <c r="M37" s="174"/>
      <c r="N37" s="174"/>
      <c r="O37" s="110"/>
      <c r="P37" s="110"/>
    </row>
    <row r="38" spans="1:16" x14ac:dyDescent="0.35">
      <c r="B38" s="62"/>
      <c r="C38" s="110"/>
      <c r="D38" s="110"/>
      <c r="E38" s="110"/>
      <c r="F38" s="110"/>
      <c r="G38" s="110"/>
      <c r="H38" s="110"/>
      <c r="I38" s="110"/>
      <c r="J38" s="110"/>
      <c r="K38" s="110"/>
      <c r="L38" s="110"/>
      <c r="M38" s="110"/>
      <c r="N38" s="110"/>
      <c r="O38" s="110"/>
    </row>
    <row r="39" spans="1:16" x14ac:dyDescent="0.35">
      <c r="B39" s="62"/>
      <c r="C39" s="110"/>
      <c r="D39" s="110"/>
      <c r="E39" s="110"/>
      <c r="F39" s="110"/>
      <c r="G39" s="110"/>
      <c r="H39" s="110"/>
      <c r="I39" s="110"/>
      <c r="J39" s="110"/>
      <c r="K39" s="110"/>
      <c r="L39" s="110"/>
      <c r="M39" s="110"/>
      <c r="N39" s="110"/>
      <c r="O39" s="110"/>
      <c r="P39" s="62"/>
    </row>
    <row r="40" spans="1:16" x14ac:dyDescent="0.35">
      <c r="B40" s="62"/>
    </row>
    <row r="41" spans="1:16" x14ac:dyDescent="0.35">
      <c r="A41" s="65"/>
      <c r="B41" s="62"/>
      <c r="C41" s="62"/>
      <c r="D41" s="62"/>
      <c r="E41" s="62"/>
      <c r="F41" s="62"/>
      <c r="G41" s="62"/>
    </row>
    <row r="42" spans="1:16" x14ac:dyDescent="0.35">
      <c r="B42" s="62"/>
      <c r="C42" s="62"/>
      <c r="D42" s="62"/>
      <c r="E42" s="62"/>
      <c r="F42" s="62"/>
      <c r="G42" s="62"/>
    </row>
    <row r="43" spans="1:16" x14ac:dyDescent="0.35">
      <c r="B43" s="62"/>
      <c r="C43" s="62"/>
      <c r="D43" s="62"/>
      <c r="E43" s="62"/>
      <c r="F43" s="62"/>
      <c r="G43" s="62"/>
    </row>
    <row r="44" spans="1:16" x14ac:dyDescent="0.35">
      <c r="B44" s="62"/>
      <c r="C44" s="62"/>
      <c r="D44" s="62"/>
      <c r="E44" s="62"/>
      <c r="F44" s="62"/>
      <c r="G44" s="62"/>
    </row>
    <row r="45" spans="1:16" x14ac:dyDescent="0.35">
      <c r="B45" s="62"/>
      <c r="C45" s="62"/>
      <c r="D45" s="62"/>
      <c r="E45" s="62"/>
      <c r="F45" s="62"/>
      <c r="G45" s="62"/>
    </row>
  </sheetData>
  <mergeCells count="6">
    <mergeCell ref="C2:R2"/>
    <mergeCell ref="A4:O4"/>
    <mergeCell ref="C6:P6"/>
    <mergeCell ref="I10:P10"/>
    <mergeCell ref="C7:Q8"/>
    <mergeCell ref="C9:Q9"/>
  </mergeCells>
  <printOptions horizontalCentered="1" verticalCentered="1"/>
  <pageMargins left="0.19685039370078741" right="0.19685039370078741" top="0.19685039370078741" bottom="0.19685039370078741" header="0" footer="0"/>
  <pageSetup paperSize="9" scale="9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BD142763-C4EF-4AAA-9A78-E28890F0E15C}">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Q12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F56"/>
  <sheetViews>
    <sheetView workbookViewId="0">
      <selection activeCell="R31" sqref="R31"/>
    </sheetView>
  </sheetViews>
  <sheetFormatPr defaultColWidth="8.81640625" defaultRowHeight="14.5" x14ac:dyDescent="0.35"/>
  <cols>
    <col min="1" max="1" width="7.7265625" style="118" customWidth="1"/>
    <col min="2" max="2" width="3" style="118" customWidth="1"/>
    <col min="3" max="3" width="7.1796875" style="118" customWidth="1"/>
    <col min="4" max="5" width="0.81640625" style="118" customWidth="1"/>
    <col min="6" max="6" width="10.7265625" style="118" customWidth="1"/>
    <col min="7" max="7" width="5.54296875" style="118" customWidth="1"/>
    <col min="8" max="8" width="3.1796875" style="118" customWidth="1"/>
    <col min="9" max="9" width="3.81640625" style="118" customWidth="1"/>
    <col min="10" max="10" width="8.54296875" style="118" customWidth="1"/>
    <col min="11" max="11" width="19.7265625" style="118" customWidth="1"/>
    <col min="12" max="12" width="3" style="118" customWidth="1"/>
    <col min="13" max="13" width="2.54296875" style="118" customWidth="1"/>
    <col min="14" max="14" width="2.7265625" style="118" customWidth="1"/>
    <col min="15" max="15" width="3.453125" style="118" customWidth="1"/>
    <col min="16" max="16" width="3" style="118" customWidth="1"/>
    <col min="17" max="17" width="9.7265625" style="118" customWidth="1"/>
    <col min="18" max="21" width="8.81640625" style="118"/>
    <col min="22" max="22" width="9.7265625" style="118" customWidth="1"/>
    <col min="23" max="16384" width="8.81640625" style="118"/>
  </cols>
  <sheetData>
    <row r="1" spans="1:32" ht="15" customHeight="1" x14ac:dyDescent="0.35"/>
    <row r="2" spans="1:32" ht="15.75" customHeight="1" x14ac:dyDescent="0.35">
      <c r="C2" s="244" t="s">
        <v>15</v>
      </c>
      <c r="D2" s="244"/>
      <c r="E2" s="244"/>
      <c r="F2" s="244"/>
      <c r="G2" s="244"/>
      <c r="H2" s="244"/>
      <c r="I2" s="244"/>
      <c r="J2" s="244"/>
      <c r="K2" s="244"/>
      <c r="L2" s="244"/>
      <c r="M2" s="244"/>
      <c r="N2" s="244"/>
      <c r="O2" s="244"/>
      <c r="P2" s="244"/>
      <c r="Q2" s="244"/>
    </row>
    <row r="3" spans="1:32" ht="15.75" customHeight="1" x14ac:dyDescent="0.35">
      <c r="B3" s="119"/>
      <c r="C3" s="119"/>
      <c r="D3" s="119"/>
      <c r="E3" s="119"/>
      <c r="F3" s="119"/>
      <c r="G3" s="119"/>
      <c r="H3" s="119"/>
      <c r="I3" s="119"/>
      <c r="J3" s="119"/>
      <c r="K3" s="119"/>
      <c r="L3" s="119"/>
      <c r="M3" s="119"/>
      <c r="N3" s="119"/>
    </row>
    <row r="4" spans="1:32" ht="22.15" customHeight="1" x14ac:dyDescent="0.35">
      <c r="A4" s="245"/>
      <c r="B4" s="245"/>
      <c r="C4" s="245"/>
      <c r="D4" s="245"/>
      <c r="E4" s="245"/>
      <c r="F4" s="245"/>
      <c r="G4" s="245"/>
      <c r="H4" s="245"/>
      <c r="I4" s="245"/>
      <c r="J4" s="245"/>
      <c r="K4" s="245"/>
      <c r="L4" s="245"/>
      <c r="M4" s="245"/>
      <c r="N4" s="245"/>
    </row>
    <row r="5" spans="1:32" ht="14.5" customHeight="1" x14ac:dyDescent="0.35"/>
    <row r="6" spans="1:32" ht="30" customHeight="1" x14ac:dyDescent="0.35">
      <c r="C6" s="243" t="s">
        <v>72</v>
      </c>
      <c r="D6" s="243"/>
      <c r="E6" s="243"/>
      <c r="F6" s="243"/>
      <c r="G6" s="243"/>
      <c r="H6" s="243"/>
      <c r="I6" s="243"/>
      <c r="J6" s="243"/>
      <c r="K6" s="243"/>
      <c r="L6" s="243"/>
      <c r="M6" s="243"/>
      <c r="N6" s="243"/>
      <c r="O6" s="243"/>
      <c r="P6" s="243"/>
      <c r="Q6" s="50"/>
      <c r="T6" s="4"/>
      <c r="U6" s="4"/>
      <c r="V6" s="4"/>
      <c r="W6" s="4"/>
      <c r="X6" s="4"/>
      <c r="Y6" s="4"/>
      <c r="Z6" s="4"/>
      <c r="AA6" s="4"/>
      <c r="AB6" s="4"/>
      <c r="AC6" s="4"/>
      <c r="AD6" s="4"/>
      <c r="AE6" s="4"/>
      <c r="AF6" s="4"/>
    </row>
    <row r="7" spans="1:32" ht="15.65" customHeight="1" x14ac:dyDescent="0.35">
      <c r="C7" s="246" t="s">
        <v>100</v>
      </c>
      <c r="D7" s="246"/>
      <c r="E7" s="246"/>
      <c r="F7" s="246"/>
      <c r="G7" s="246"/>
      <c r="H7" s="246"/>
      <c r="I7" s="246"/>
      <c r="J7" s="246"/>
      <c r="K7" s="246"/>
      <c r="L7" s="246"/>
      <c r="M7" s="246"/>
      <c r="N7" s="246"/>
      <c r="O7" s="246"/>
      <c r="P7" s="246"/>
      <c r="Q7" s="246"/>
      <c r="S7" s="4"/>
      <c r="T7" s="4"/>
      <c r="U7" s="4"/>
      <c r="V7" s="4"/>
      <c r="W7" s="4"/>
      <c r="X7" s="4"/>
      <c r="Y7" s="4"/>
      <c r="Z7" s="4"/>
      <c r="AA7" s="4"/>
      <c r="AB7" s="4"/>
      <c r="AC7" s="4"/>
      <c r="AD7" s="4"/>
      <c r="AE7" s="4"/>
      <c r="AF7" s="4"/>
    </row>
    <row r="8" spans="1:32" x14ac:dyDescent="0.35">
      <c r="C8" s="246"/>
      <c r="D8" s="246"/>
      <c r="E8" s="246"/>
      <c r="F8" s="246"/>
      <c r="G8" s="246"/>
      <c r="H8" s="246"/>
      <c r="I8" s="246"/>
      <c r="J8" s="246"/>
      <c r="K8" s="246"/>
      <c r="L8" s="246"/>
      <c r="M8" s="246"/>
      <c r="N8" s="246"/>
      <c r="O8" s="246"/>
      <c r="P8" s="246"/>
      <c r="Q8" s="246"/>
      <c r="T8" s="14"/>
      <c r="U8" s="14"/>
      <c r="V8" s="14"/>
      <c r="W8" s="14"/>
      <c r="X8" s="14"/>
      <c r="Y8" s="14"/>
      <c r="Z8" s="14"/>
      <c r="AA8" s="14"/>
      <c r="AB8" s="14"/>
      <c r="AC8" s="14"/>
      <c r="AD8" s="14"/>
      <c r="AE8" s="14"/>
      <c r="AF8" s="14"/>
    </row>
    <row r="9" spans="1:32" x14ac:dyDescent="0.35">
      <c r="C9" s="246"/>
      <c r="D9" s="246"/>
      <c r="E9" s="246"/>
      <c r="F9" s="246"/>
      <c r="G9" s="246"/>
      <c r="H9" s="246"/>
      <c r="I9" s="246"/>
      <c r="J9" s="246"/>
      <c r="K9" s="246"/>
      <c r="L9" s="246"/>
      <c r="M9" s="246"/>
      <c r="N9" s="246"/>
      <c r="O9" s="246"/>
      <c r="P9" s="246"/>
      <c r="Q9" s="246"/>
      <c r="T9" s="14"/>
      <c r="U9" s="14"/>
      <c r="V9" s="14"/>
      <c r="W9" s="14"/>
      <c r="X9" s="14"/>
      <c r="Y9" s="14"/>
      <c r="Z9" s="14"/>
      <c r="AA9" s="14"/>
      <c r="AB9" s="14"/>
      <c r="AC9" s="14"/>
      <c r="AD9" s="14"/>
      <c r="AE9" s="14"/>
      <c r="AF9" s="14"/>
    </row>
    <row r="10" spans="1:32" x14ac:dyDescent="0.35">
      <c r="C10" s="246"/>
      <c r="D10" s="246"/>
      <c r="E10" s="246"/>
      <c r="F10" s="246"/>
      <c r="G10" s="246"/>
      <c r="H10" s="246"/>
      <c r="I10" s="246"/>
      <c r="J10" s="246"/>
      <c r="K10" s="246"/>
      <c r="L10" s="246"/>
      <c r="M10" s="246"/>
      <c r="N10" s="246"/>
      <c r="O10" s="246"/>
      <c r="P10" s="246"/>
      <c r="Q10" s="246"/>
      <c r="T10" s="14"/>
      <c r="U10" s="14"/>
      <c r="V10" s="14"/>
      <c r="W10" s="14"/>
      <c r="X10" s="14"/>
      <c r="Y10" s="14"/>
      <c r="Z10" s="14"/>
      <c r="AA10" s="14"/>
      <c r="AB10" s="14"/>
      <c r="AC10" s="14"/>
      <c r="AD10" s="14"/>
      <c r="AE10" s="14"/>
      <c r="AF10" s="14"/>
    </row>
    <row r="11" spans="1:32" ht="15" customHeight="1" x14ac:dyDescent="0.35">
      <c r="C11" s="246"/>
      <c r="D11" s="246"/>
      <c r="E11" s="246"/>
      <c r="F11" s="246"/>
      <c r="G11" s="246"/>
      <c r="H11" s="246"/>
      <c r="I11" s="246"/>
      <c r="J11" s="246"/>
      <c r="K11" s="246"/>
      <c r="L11" s="246"/>
      <c r="M11" s="246"/>
      <c r="N11" s="246"/>
      <c r="O11" s="246"/>
      <c r="P11" s="246"/>
      <c r="Q11" s="246"/>
    </row>
    <row r="12" spans="1:32" x14ac:dyDescent="0.35">
      <c r="C12" s="246"/>
      <c r="D12" s="246"/>
      <c r="E12" s="246"/>
      <c r="F12" s="246"/>
      <c r="G12" s="246"/>
      <c r="H12" s="246"/>
      <c r="I12" s="246"/>
      <c r="J12" s="246"/>
      <c r="K12" s="246"/>
      <c r="L12" s="246"/>
      <c r="M12" s="246"/>
      <c r="N12" s="246"/>
      <c r="O12" s="246"/>
      <c r="P12" s="246"/>
      <c r="Q12" s="246"/>
      <c r="U12"/>
    </row>
    <row r="13" spans="1:32" ht="15" customHeight="1" x14ac:dyDescent="0.35">
      <c r="C13" s="246"/>
      <c r="D13" s="246"/>
      <c r="E13" s="246"/>
      <c r="F13" s="246"/>
      <c r="G13" s="246"/>
      <c r="H13" s="246"/>
      <c r="I13" s="246"/>
      <c r="J13" s="246"/>
      <c r="K13" s="246"/>
      <c r="L13" s="246"/>
      <c r="M13" s="246"/>
      <c r="N13" s="246"/>
      <c r="O13" s="246"/>
      <c r="P13" s="246"/>
      <c r="Q13" s="246"/>
    </row>
    <row r="14" spans="1:32" ht="14.5" customHeight="1" x14ac:dyDescent="0.35">
      <c r="B14" s="120"/>
      <c r="I14" s="236"/>
      <c r="J14" s="236"/>
      <c r="K14" s="236"/>
      <c r="L14" s="236"/>
      <c r="M14" s="236"/>
      <c r="N14" s="236"/>
      <c r="O14" s="236"/>
      <c r="P14" s="236"/>
    </row>
    <row r="15" spans="1:32" ht="53.25" customHeight="1" x14ac:dyDescent="0.35">
      <c r="A15" s="1"/>
      <c r="B15" s="237" t="s">
        <v>14</v>
      </c>
      <c r="C15" s="237"/>
      <c r="D15" s="207" t="s">
        <v>61</v>
      </c>
      <c r="E15" s="207"/>
      <c r="F15" s="207"/>
      <c r="G15" s="207" t="s">
        <v>67</v>
      </c>
      <c r="H15" s="207"/>
      <c r="I15" s="207"/>
      <c r="J15" s="207"/>
      <c r="K15" s="83" t="s">
        <v>68</v>
      </c>
      <c r="L15" s="207" t="s">
        <v>60</v>
      </c>
      <c r="M15" s="207"/>
      <c r="N15" s="207"/>
      <c r="O15" s="207"/>
      <c r="P15" s="17">
        <v>2</v>
      </c>
      <c r="S15" s="121"/>
      <c r="T15" s="121"/>
      <c r="U15" s="121"/>
      <c r="V15" s="121"/>
      <c r="W15" s="121"/>
      <c r="X15" s="121"/>
    </row>
    <row r="16" spans="1:32" ht="13.15" customHeight="1" x14ac:dyDescent="0.35">
      <c r="A16" s="1"/>
      <c r="B16" s="51" t="s">
        <v>10</v>
      </c>
      <c r="C16" s="51"/>
      <c r="D16" s="132">
        <v>1</v>
      </c>
      <c r="E16" s="248"/>
      <c r="F16" s="249"/>
      <c r="G16" s="247"/>
      <c r="H16" s="247"/>
      <c r="I16" s="247"/>
      <c r="J16" s="247"/>
      <c r="K16" s="133"/>
      <c r="L16" s="247"/>
      <c r="M16" s="247"/>
      <c r="N16" s="247"/>
      <c r="O16" s="247"/>
      <c r="P16" s="122"/>
      <c r="Q16" s="123"/>
      <c r="R16" s="123"/>
      <c r="S16" s="123"/>
      <c r="T16" s="121"/>
      <c r="U16" s="121"/>
      <c r="V16" s="121"/>
      <c r="W16" s="121"/>
      <c r="X16" s="121"/>
    </row>
    <row r="17" spans="1:32" ht="13.15" customHeight="1" x14ac:dyDescent="0.35">
      <c r="A17" s="1"/>
      <c r="B17" s="124" t="s">
        <v>6</v>
      </c>
      <c r="C17" s="51"/>
      <c r="D17" s="132">
        <v>1</v>
      </c>
      <c r="E17" s="248"/>
      <c r="F17" s="248"/>
      <c r="G17" s="247"/>
      <c r="H17" s="247"/>
      <c r="I17" s="247"/>
      <c r="J17" s="247"/>
      <c r="K17" s="133"/>
      <c r="L17" s="247"/>
      <c r="M17" s="247"/>
      <c r="N17" s="247"/>
      <c r="O17" s="247"/>
      <c r="P17" s="122"/>
      <c r="Q17" s="123"/>
      <c r="X17" s="126"/>
      <c r="Y17" s="126"/>
      <c r="Z17" s="126"/>
      <c r="AA17" s="126"/>
      <c r="AB17" s="126"/>
      <c r="AC17" s="126"/>
      <c r="AD17" s="126"/>
      <c r="AE17" s="126"/>
      <c r="AF17" s="126"/>
    </row>
    <row r="18" spans="1:32" ht="13.15" customHeight="1" x14ac:dyDescent="0.35">
      <c r="A18" s="43"/>
      <c r="B18" s="124" t="s">
        <v>2</v>
      </c>
      <c r="C18" s="124"/>
      <c r="D18" s="139">
        <v>1</v>
      </c>
      <c r="E18" s="248"/>
      <c r="F18" s="248"/>
      <c r="G18" s="247"/>
      <c r="H18" s="247"/>
      <c r="I18" s="247"/>
      <c r="J18" s="247"/>
      <c r="K18" s="133"/>
      <c r="L18" s="247"/>
      <c r="M18" s="247"/>
      <c r="N18" s="247"/>
      <c r="O18" s="247"/>
      <c r="P18" s="122"/>
      <c r="Q18" s="123"/>
      <c r="X18" s="126"/>
      <c r="Y18" s="126"/>
      <c r="Z18" s="126"/>
      <c r="AA18" s="126"/>
      <c r="AB18" s="126"/>
      <c r="AC18" s="126"/>
      <c r="AD18" s="126"/>
      <c r="AE18" s="126"/>
      <c r="AF18" s="126"/>
    </row>
    <row r="19" spans="1:32" ht="13.15" customHeight="1" x14ac:dyDescent="0.35">
      <c r="A19" s="43"/>
      <c r="B19" s="206"/>
      <c r="C19" s="206"/>
      <c r="D19" s="2"/>
      <c r="E19" s="2"/>
      <c r="F19" s="250"/>
      <c r="G19" s="211"/>
      <c r="H19" s="211"/>
      <c r="I19" s="211"/>
      <c r="J19" s="211"/>
      <c r="K19" s="211"/>
      <c r="L19" s="212"/>
      <c r="M19" s="212"/>
      <c r="N19" s="212"/>
      <c r="O19" s="212"/>
      <c r="P19" s="44"/>
      <c r="Q19" s="123"/>
      <c r="T19" s="126"/>
      <c r="U19" s="126"/>
      <c r="V19" s="126"/>
      <c r="W19" s="126"/>
      <c r="X19" s="126"/>
      <c r="Y19" s="126"/>
      <c r="Z19" s="126"/>
      <c r="AA19" s="126"/>
      <c r="AB19" s="126"/>
      <c r="AC19" s="126"/>
      <c r="AD19" s="126"/>
      <c r="AE19" s="126"/>
      <c r="AF19" s="126"/>
    </row>
    <row r="20" spans="1:32" ht="13.15" customHeight="1" x14ac:dyDescent="0.35">
      <c r="A20" s="43"/>
      <c r="B20" s="109" t="s">
        <v>95</v>
      </c>
      <c r="C20" s="109"/>
      <c r="D20" s="109"/>
      <c r="E20" s="109"/>
      <c r="F20" s="109"/>
      <c r="G20" s="109"/>
      <c r="H20" s="109"/>
      <c r="I20" s="109"/>
      <c r="J20" s="109"/>
      <c r="K20" s="109"/>
      <c r="L20" s="109"/>
      <c r="M20" s="109"/>
      <c r="N20" s="107"/>
      <c r="O20" s="107"/>
      <c r="P20" s="107"/>
      <c r="S20" s="126"/>
      <c r="T20" s="126"/>
      <c r="U20" s="126"/>
      <c r="V20" s="126"/>
      <c r="W20" s="126"/>
      <c r="X20" s="126"/>
      <c r="Y20" s="126"/>
      <c r="Z20" s="126"/>
      <c r="AA20" s="126"/>
      <c r="AB20" s="126"/>
      <c r="AC20" s="126"/>
      <c r="AD20" s="126"/>
      <c r="AE20" s="126"/>
      <c r="AF20" s="126"/>
    </row>
    <row r="21" spans="1:32" ht="13.15" customHeight="1" x14ac:dyDescent="0.35">
      <c r="A21" s="43"/>
      <c r="B21" s="109" t="s">
        <v>39</v>
      </c>
      <c r="C21" s="109"/>
      <c r="D21" s="109"/>
      <c r="E21" s="109"/>
      <c r="F21" s="109"/>
      <c r="G21" s="109" t="s">
        <v>52</v>
      </c>
      <c r="I21" s="109"/>
      <c r="K21" s="109" t="s">
        <v>62</v>
      </c>
      <c r="M21" s="113" t="s">
        <v>59</v>
      </c>
      <c r="N21" s="107"/>
      <c r="O21" s="107"/>
      <c r="P21" s="107"/>
      <c r="S21" s="126"/>
      <c r="T21" s="126"/>
      <c r="U21" s="126"/>
      <c r="V21" s="126"/>
      <c r="W21" s="126"/>
      <c r="X21" s="126"/>
      <c r="Y21" s="126"/>
      <c r="Z21" s="126"/>
      <c r="AA21" s="126"/>
      <c r="AB21" s="126"/>
      <c r="AC21" s="126"/>
      <c r="AD21" s="126"/>
      <c r="AE21" s="126"/>
      <c r="AF21" s="126"/>
    </row>
    <row r="22" spans="1:32" ht="13.15" customHeight="1" x14ac:dyDescent="0.35">
      <c r="A22" s="1"/>
      <c r="B22" s="127"/>
      <c r="C22" s="128"/>
      <c r="D22" s="127"/>
      <c r="E22" s="127"/>
      <c r="G22" s="127"/>
      <c r="H22" s="127"/>
      <c r="I22" s="127"/>
      <c r="J22" s="129"/>
      <c r="L22" s="127"/>
      <c r="M22" s="127"/>
      <c r="O22" s="130"/>
      <c r="S22" s="126"/>
      <c r="T22" s="126"/>
      <c r="U22" s="126"/>
      <c r="V22" s="126"/>
      <c r="W22" s="126"/>
      <c r="X22" s="126"/>
    </row>
    <row r="23" spans="1:32" ht="13.15" customHeight="1" x14ac:dyDescent="0.35">
      <c r="A23" s="1"/>
      <c r="C23" s="124"/>
      <c r="D23" s="125"/>
      <c r="E23" s="125"/>
      <c r="F23" s="53"/>
      <c r="G23" s="53"/>
      <c r="H23" s="52"/>
      <c r="I23" s="52"/>
      <c r="J23" s="53"/>
      <c r="K23" s="53"/>
      <c r="L23" s="52"/>
      <c r="M23" s="52"/>
      <c r="N23" s="52"/>
      <c r="O23" s="52"/>
      <c r="P23" s="54"/>
      <c r="R23" s="126"/>
      <c r="S23" s="126"/>
      <c r="T23" s="126"/>
      <c r="U23" s="126"/>
      <c r="V23" s="126"/>
      <c r="W23" s="126"/>
      <c r="X23" s="126"/>
    </row>
    <row r="24" spans="1:32" ht="13.15" customHeight="1" x14ac:dyDescent="0.35">
      <c r="A24" s="1"/>
      <c r="B24" s="124"/>
      <c r="C24" s="124"/>
      <c r="D24" s="43"/>
      <c r="E24" s="43"/>
      <c r="F24" s="53"/>
      <c r="G24" s="53"/>
      <c r="H24" s="52"/>
      <c r="I24" s="52"/>
      <c r="J24" s="53"/>
      <c r="K24" s="53"/>
      <c r="L24" s="52"/>
      <c r="M24" s="52"/>
      <c r="N24" s="52"/>
      <c r="O24" s="52"/>
      <c r="P24" s="54"/>
      <c r="R24" s="126"/>
      <c r="S24" s="126"/>
      <c r="T24" s="126"/>
      <c r="U24" s="126"/>
      <c r="V24" s="126"/>
      <c r="W24" s="126"/>
      <c r="X24" s="126"/>
    </row>
    <row r="25" spans="1:32" ht="13.15" customHeight="1" x14ac:dyDescent="0.35">
      <c r="A25" s="1"/>
      <c r="B25" s="124"/>
      <c r="C25" s="124"/>
      <c r="D25" s="125"/>
      <c r="E25" s="125"/>
      <c r="F25" s="53"/>
      <c r="G25" s="53"/>
      <c r="H25" s="52"/>
      <c r="I25" s="52"/>
      <c r="J25" s="53"/>
      <c r="K25" s="53"/>
      <c r="L25" s="52"/>
      <c r="M25" s="52"/>
      <c r="N25" s="52"/>
      <c r="O25" s="52"/>
      <c r="P25" s="54"/>
      <c r="R25" s="126"/>
      <c r="S25" s="126"/>
      <c r="T25" s="126"/>
      <c r="U25" s="126"/>
      <c r="V25" s="126"/>
      <c r="W25" s="126"/>
      <c r="X25" s="126"/>
    </row>
    <row r="26" spans="1:32" ht="14.5" customHeight="1" x14ac:dyDescent="0.35">
      <c r="A26" s="1"/>
      <c r="R26" s="126"/>
      <c r="S26" s="131"/>
      <c r="T26" s="126"/>
      <c r="U26" s="126"/>
      <c r="V26" s="126"/>
      <c r="W26" s="126"/>
      <c r="X26" s="126"/>
    </row>
    <row r="27" spans="1:32" ht="13.15" customHeight="1" x14ac:dyDescent="0.35">
      <c r="R27" s="126"/>
      <c r="S27" s="126"/>
      <c r="T27" s="126"/>
      <c r="U27" s="126"/>
      <c r="V27" s="126"/>
      <c r="W27" s="126"/>
    </row>
    <row r="28" spans="1:32" ht="13.15" customHeight="1" x14ac:dyDescent="0.35">
      <c r="R28" s="126"/>
      <c r="S28" s="126"/>
      <c r="T28" s="126"/>
      <c r="U28" s="126"/>
      <c r="V28" s="126"/>
      <c r="W28" s="126"/>
    </row>
    <row r="29" spans="1:32" ht="13.15" customHeight="1" x14ac:dyDescent="0.35">
      <c r="R29" s="126"/>
      <c r="S29" s="126"/>
      <c r="T29" s="126"/>
      <c r="U29" s="126"/>
      <c r="V29" s="126"/>
      <c r="W29" s="126"/>
    </row>
    <row r="30" spans="1:32" ht="13.15" customHeight="1" x14ac:dyDescent="0.35">
      <c r="B30" s="127"/>
      <c r="C30" s="127"/>
      <c r="D30" s="127"/>
      <c r="E30" s="127"/>
      <c r="G30" s="127"/>
      <c r="H30" s="127"/>
      <c r="I30" s="127"/>
      <c r="J30" s="127"/>
      <c r="K30" s="127"/>
      <c r="L30" s="127"/>
      <c r="M30" s="127"/>
      <c r="O30" s="130"/>
      <c r="R30" s="126"/>
      <c r="S30" s="126"/>
      <c r="T30" s="126"/>
      <c r="U30" s="126"/>
      <c r="V30" s="126"/>
      <c r="W30" s="126"/>
    </row>
    <row r="31" spans="1:32" ht="14.5" customHeight="1" x14ac:dyDescent="0.35">
      <c r="O31" s="130"/>
    </row>
    <row r="32" spans="1:32" ht="14.5" customHeight="1" x14ac:dyDescent="0.35"/>
    <row r="33" spans="2:15" ht="14.5" customHeight="1" x14ac:dyDescent="0.35"/>
    <row r="34" spans="2:15" ht="14.5" customHeight="1" x14ac:dyDescent="0.35"/>
    <row r="35" spans="2:15" ht="14.5" customHeight="1" x14ac:dyDescent="0.35"/>
    <row r="36" spans="2:15" ht="14.5" customHeight="1" x14ac:dyDescent="0.35"/>
    <row r="37" spans="2:15" ht="14.5" customHeight="1" x14ac:dyDescent="0.35"/>
    <row r="38" spans="2:15" ht="14.5" customHeight="1" x14ac:dyDescent="0.35"/>
    <row r="39" spans="2:15" ht="14.5" customHeight="1" x14ac:dyDescent="0.35"/>
    <row r="40" spans="2:15" ht="14.5" customHeight="1" x14ac:dyDescent="0.35"/>
    <row r="44" spans="2:15" ht="15" customHeight="1" x14ac:dyDescent="0.35">
      <c r="C44" s="110"/>
      <c r="D44" s="110"/>
      <c r="E44" s="110"/>
      <c r="F44" s="110"/>
      <c r="G44" s="110"/>
      <c r="H44" s="110"/>
      <c r="I44" s="110"/>
      <c r="J44" s="110"/>
      <c r="K44" s="110"/>
      <c r="L44" s="110"/>
      <c r="M44" s="110"/>
      <c r="N44" s="110"/>
      <c r="O44" s="110"/>
    </row>
    <row r="45" spans="2:15" x14ac:dyDescent="0.35">
      <c r="C45" s="110"/>
      <c r="D45" s="110"/>
      <c r="E45" s="110"/>
      <c r="F45" s="110"/>
      <c r="G45" s="110"/>
      <c r="H45" s="110"/>
      <c r="I45" s="110"/>
      <c r="J45" s="110"/>
      <c r="K45" s="110"/>
      <c r="L45" s="110"/>
      <c r="M45" s="110"/>
      <c r="N45" s="110"/>
      <c r="O45" s="110"/>
    </row>
    <row r="46" spans="2:15" ht="14.5" customHeight="1" x14ac:dyDescent="0.35">
      <c r="C46" s="110"/>
      <c r="D46" s="110"/>
      <c r="E46" s="110"/>
      <c r="F46" s="110"/>
      <c r="G46" s="110"/>
      <c r="H46" s="110"/>
      <c r="I46" s="110"/>
      <c r="J46" s="110"/>
      <c r="K46" s="110"/>
      <c r="L46" s="110"/>
      <c r="M46" s="110"/>
      <c r="N46" s="110"/>
      <c r="O46" s="110"/>
    </row>
    <row r="47" spans="2:15" ht="14.5" customHeight="1" x14ac:dyDescent="0.35">
      <c r="B47" s="126"/>
      <c r="C47" s="110"/>
      <c r="D47" s="110"/>
      <c r="E47" s="110"/>
      <c r="F47" s="110"/>
      <c r="G47" s="110"/>
      <c r="H47" s="110"/>
      <c r="I47" s="110"/>
      <c r="J47" s="110"/>
      <c r="K47" s="110"/>
      <c r="L47" s="110"/>
      <c r="M47" s="110"/>
      <c r="N47" s="110"/>
      <c r="O47" s="110"/>
    </row>
    <row r="48" spans="2:15" x14ac:dyDescent="0.35">
      <c r="B48" s="126"/>
      <c r="C48" s="110"/>
      <c r="D48" s="110"/>
      <c r="E48" s="110"/>
      <c r="F48" s="110"/>
      <c r="G48" s="110"/>
      <c r="H48" s="110"/>
      <c r="I48" s="110"/>
      <c r="J48" s="110"/>
      <c r="K48" s="110"/>
      <c r="L48" s="110"/>
      <c r="M48" s="110"/>
      <c r="N48" s="110"/>
      <c r="O48" s="110"/>
    </row>
    <row r="49" spans="1:15" x14ac:dyDescent="0.35">
      <c r="B49" s="126"/>
      <c r="C49" s="110"/>
      <c r="D49" s="110"/>
      <c r="E49" s="110"/>
      <c r="F49" s="110"/>
      <c r="G49" s="110"/>
      <c r="H49" s="110"/>
      <c r="I49" s="110"/>
      <c r="J49" s="110"/>
      <c r="K49" s="110"/>
      <c r="L49" s="110"/>
      <c r="M49" s="110"/>
      <c r="N49" s="110"/>
      <c r="O49" s="110"/>
    </row>
    <row r="50" spans="1:15" x14ac:dyDescent="0.35">
      <c r="B50" s="126"/>
      <c r="O50" s="126"/>
    </row>
    <row r="51" spans="1:15" x14ac:dyDescent="0.35">
      <c r="B51" s="126"/>
    </row>
    <row r="52" spans="1:15" x14ac:dyDescent="0.35">
      <c r="A52" s="158" t="s">
        <v>92</v>
      </c>
      <c r="B52" s="126"/>
      <c r="C52" s="126"/>
      <c r="D52" s="126"/>
      <c r="E52" s="126"/>
      <c r="F52" s="126"/>
      <c r="G52" s="126"/>
    </row>
    <row r="53" spans="1:15" x14ac:dyDescent="0.35">
      <c r="B53" s="126"/>
      <c r="C53" s="126"/>
      <c r="D53" s="126"/>
      <c r="E53" s="126"/>
      <c r="F53" s="126"/>
      <c r="G53" s="126"/>
    </row>
    <row r="54" spans="1:15" x14ac:dyDescent="0.35">
      <c r="B54" s="126"/>
      <c r="C54" s="126"/>
      <c r="D54" s="126"/>
      <c r="E54" s="126"/>
      <c r="F54" s="126"/>
      <c r="G54" s="126"/>
    </row>
    <row r="55" spans="1:15" x14ac:dyDescent="0.35">
      <c r="B55" s="126"/>
      <c r="C55" s="126"/>
      <c r="D55" s="126"/>
      <c r="E55" s="126"/>
      <c r="F55" s="126"/>
      <c r="G55" s="126"/>
    </row>
    <row r="56" spans="1:15" x14ac:dyDescent="0.35">
      <c r="B56" s="126"/>
      <c r="C56" s="126"/>
      <c r="D56" s="126"/>
      <c r="E56" s="126"/>
      <c r="F56" s="126"/>
      <c r="G56" s="126"/>
    </row>
  </sheetData>
  <mergeCells count="23">
    <mergeCell ref="L18:O18"/>
    <mergeCell ref="B19:C19"/>
    <mergeCell ref="F19:G19"/>
    <mergeCell ref="H19:I19"/>
    <mergeCell ref="J19:K19"/>
    <mergeCell ref="L19:O19"/>
    <mergeCell ref="E18:F18"/>
    <mergeCell ref="G18:J18"/>
    <mergeCell ref="L16:O16"/>
    <mergeCell ref="L17:O17"/>
    <mergeCell ref="G16:J16"/>
    <mergeCell ref="G17:J17"/>
    <mergeCell ref="E16:F16"/>
    <mergeCell ref="E17:F17"/>
    <mergeCell ref="B15:C15"/>
    <mergeCell ref="L15:O15"/>
    <mergeCell ref="G15:J15"/>
    <mergeCell ref="D15:F15"/>
    <mergeCell ref="C2:Q2"/>
    <mergeCell ref="A4:N4"/>
    <mergeCell ref="C6:P6"/>
    <mergeCell ref="I14:P14"/>
    <mergeCell ref="C7:Q13"/>
  </mergeCells>
  <conditionalFormatting sqref="P16:P18">
    <cfRule type="iconSet" priority="5">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763BCA09-2914-4CB4-8EF1-3AA650F101B7}">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P23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5"/>
  <sheetViews>
    <sheetView workbookViewId="0">
      <selection activeCell="S15" sqref="S15"/>
    </sheetView>
  </sheetViews>
  <sheetFormatPr defaultColWidth="9.1796875" defaultRowHeight="14.5" x14ac:dyDescent="0.25"/>
  <cols>
    <col min="1" max="1" width="9.453125" style="86" customWidth="1"/>
    <col min="2" max="2" width="3" style="86" customWidth="1"/>
    <col min="3" max="3" width="7.1796875" style="86" customWidth="1"/>
    <col min="4" max="5" width="0.81640625" style="86" customWidth="1"/>
    <col min="6" max="6" width="9.26953125" style="86" customWidth="1"/>
    <col min="7" max="8" width="3.1796875" style="86" customWidth="1"/>
    <col min="9" max="9" width="12.453125" style="86" customWidth="1"/>
    <col min="10" max="10" width="2.26953125" style="86" customWidth="1"/>
    <col min="11" max="11" width="2" style="86" customWidth="1"/>
    <col min="12" max="12" width="16.81640625" style="86" customWidth="1"/>
    <col min="13" max="13" width="10" style="86" customWidth="1"/>
    <col min="14" max="14" width="2.54296875" style="86" customWidth="1"/>
    <col min="15" max="15" width="2.7265625" style="86" customWidth="1"/>
    <col min="16" max="16" width="3" style="86" customWidth="1"/>
    <col min="17" max="17" width="2.7265625" style="86" customWidth="1"/>
    <col min="18" max="18" width="9.7265625" style="86" customWidth="1"/>
    <col min="19" max="22" width="9.1796875" style="86"/>
    <col min="23" max="23" width="9.7265625" style="86" customWidth="1"/>
    <col min="24" max="16384" width="9.1796875" style="86"/>
  </cols>
  <sheetData>
    <row r="1" spans="1:20" ht="15" customHeight="1" x14ac:dyDescent="0.25"/>
    <row r="2" spans="1:20" ht="15.75" customHeight="1" x14ac:dyDescent="0.25">
      <c r="D2" s="203" t="s">
        <v>66</v>
      </c>
      <c r="E2" s="203"/>
      <c r="F2" s="203"/>
      <c r="G2" s="203"/>
      <c r="H2" s="203"/>
      <c r="I2" s="203"/>
      <c r="J2" s="203"/>
      <c r="K2" s="203"/>
      <c r="L2" s="203"/>
      <c r="M2" s="203"/>
      <c r="N2" s="87"/>
      <c r="O2" s="87"/>
      <c r="P2" s="87"/>
      <c r="Q2" s="87"/>
      <c r="R2" s="87"/>
    </row>
    <row r="3" spans="1:20" ht="15.75" customHeight="1" x14ac:dyDescent="0.25">
      <c r="B3" s="87"/>
      <c r="C3" s="87"/>
      <c r="D3" s="87"/>
      <c r="E3" s="87"/>
      <c r="F3" s="87"/>
      <c r="G3" s="87"/>
      <c r="H3" s="87"/>
      <c r="I3" s="87"/>
      <c r="J3" s="87"/>
      <c r="K3" s="87"/>
      <c r="L3" s="87"/>
      <c r="M3" s="87"/>
      <c r="N3" s="87"/>
      <c r="O3" s="87"/>
    </row>
    <row r="4" spans="1:20" ht="22.15" customHeight="1" x14ac:dyDescent="0.25">
      <c r="A4" s="204"/>
      <c r="B4" s="204"/>
      <c r="C4" s="204"/>
      <c r="D4" s="204"/>
      <c r="E4" s="204"/>
      <c r="F4" s="204"/>
      <c r="G4" s="204"/>
      <c r="H4" s="204"/>
      <c r="I4" s="204"/>
      <c r="J4" s="204"/>
      <c r="K4" s="204"/>
      <c r="L4" s="204"/>
      <c r="M4" s="204"/>
      <c r="N4" s="204"/>
      <c r="O4" s="204"/>
    </row>
    <row r="5" spans="1:20" ht="14.5" customHeight="1" x14ac:dyDescent="0.25"/>
    <row r="6" spans="1:20" ht="15.65" customHeight="1" x14ac:dyDescent="0.25">
      <c r="C6" s="40" t="s">
        <v>26</v>
      </c>
      <c r="D6" s="16"/>
      <c r="E6" s="16"/>
    </row>
    <row r="7" spans="1:20" ht="14.5" customHeight="1" x14ac:dyDescent="0.25">
      <c r="C7" s="210" t="s">
        <v>102</v>
      </c>
      <c r="D7" s="210"/>
      <c r="E7" s="210"/>
      <c r="F7" s="210"/>
      <c r="G7" s="210"/>
      <c r="H7" s="210"/>
      <c r="I7" s="210"/>
      <c r="J7" s="210"/>
      <c r="K7" s="210"/>
      <c r="L7" s="210"/>
      <c r="M7" s="210"/>
      <c r="N7" s="210"/>
      <c r="O7" s="210"/>
      <c r="P7" s="210"/>
      <c r="Q7" s="210"/>
      <c r="R7" s="104"/>
    </row>
    <row r="8" spans="1:20" ht="14.5" customHeight="1" x14ac:dyDescent="0.25">
      <c r="C8" s="210"/>
      <c r="D8" s="210"/>
      <c r="E8" s="210"/>
      <c r="F8" s="210"/>
      <c r="G8" s="210"/>
      <c r="H8" s="210"/>
      <c r="I8" s="210"/>
      <c r="J8" s="210"/>
      <c r="K8" s="210"/>
      <c r="L8" s="210"/>
      <c r="M8" s="210"/>
      <c r="N8" s="210"/>
      <c r="O8" s="210"/>
      <c r="P8" s="210"/>
      <c r="Q8" s="210"/>
      <c r="R8" s="104"/>
    </row>
    <row r="9" spans="1:20" ht="12" customHeight="1" x14ac:dyDescent="0.25">
      <c r="C9" s="88"/>
      <c r="D9" s="88"/>
      <c r="E9" s="88"/>
      <c r="K9" s="167"/>
    </row>
    <row r="10" spans="1:20" ht="14.5" customHeight="1" x14ac:dyDescent="0.25">
      <c r="B10" s="89" t="s">
        <v>16</v>
      </c>
      <c r="I10" s="205" t="s">
        <v>98</v>
      </c>
      <c r="J10" s="205"/>
      <c r="K10" s="205"/>
      <c r="L10" s="205"/>
      <c r="M10" s="205"/>
      <c r="N10" s="205"/>
      <c r="O10" s="205"/>
      <c r="P10" s="205"/>
      <c r="Q10" s="205"/>
    </row>
    <row r="11" spans="1:20" ht="27.65" customHeight="1" x14ac:dyDescent="0.15">
      <c r="B11" s="206" t="s">
        <v>14</v>
      </c>
      <c r="C11" s="206"/>
      <c r="D11" s="2"/>
      <c r="E11" s="2"/>
      <c r="F11" s="207" t="s">
        <v>17</v>
      </c>
      <c r="G11" s="207"/>
      <c r="H11" s="207"/>
      <c r="I11" s="207" t="s">
        <v>18</v>
      </c>
      <c r="J11" s="207"/>
      <c r="K11" s="207"/>
      <c r="L11" s="83" t="s">
        <v>56</v>
      </c>
      <c r="M11" s="207" t="s">
        <v>27</v>
      </c>
      <c r="N11" s="207"/>
      <c r="O11" s="207"/>
      <c r="P11" s="207"/>
      <c r="Q11" s="82">
        <v>3</v>
      </c>
    </row>
    <row r="12" spans="1:20" ht="13.15" customHeight="1" x14ac:dyDescent="0.25">
      <c r="B12" s="90" t="s">
        <v>13</v>
      </c>
      <c r="C12" s="90"/>
      <c r="D12" s="90"/>
      <c r="E12" s="90"/>
      <c r="F12" s="208">
        <f>'[1]Dados Meta 1'!B5</f>
        <v>32405</v>
      </c>
      <c r="G12" s="208"/>
      <c r="H12" s="208"/>
      <c r="I12" s="208">
        <f>'[1]Dados Meta 1'!D5</f>
        <v>18767</v>
      </c>
      <c r="J12" s="208"/>
      <c r="K12" s="208"/>
      <c r="L12" s="85">
        <f>'[1]Dados Meta 1'!P5</f>
        <v>0.5724264145188348</v>
      </c>
      <c r="M12" s="209">
        <f>'[1]Dados Meta 1'!Q5</f>
        <v>0.5724264145188348</v>
      </c>
      <c r="N12" s="209"/>
      <c r="O12" s="209"/>
      <c r="P12" s="209"/>
      <c r="Q12" s="91">
        <f>'[1]Dados Meta 1'!Q5</f>
        <v>0.5724264145188348</v>
      </c>
      <c r="R12" s="92"/>
      <c r="S12" s="92"/>
      <c r="T12" s="92"/>
    </row>
    <row r="13" spans="1:20" ht="13.15" customHeight="1" x14ac:dyDescent="0.25">
      <c r="B13" s="93" t="s">
        <v>12</v>
      </c>
      <c r="C13" s="93"/>
      <c r="D13" s="93"/>
      <c r="E13" s="93"/>
      <c r="F13" s="208">
        <f>'[1]Dados Meta 1'!B6</f>
        <v>35208</v>
      </c>
      <c r="G13" s="208"/>
      <c r="H13" s="208"/>
      <c r="I13" s="208">
        <f>'[1]Dados Meta 1'!D6</f>
        <v>32702</v>
      </c>
      <c r="J13" s="208"/>
      <c r="K13" s="208"/>
      <c r="L13" s="85">
        <f>'[1]Dados Meta 1'!P6</f>
        <v>0.92349834797096952</v>
      </c>
      <c r="M13" s="209">
        <f>'[1]Dados Meta 1'!Q6</f>
        <v>0.75472168455627897</v>
      </c>
      <c r="N13" s="209"/>
      <c r="O13" s="209"/>
      <c r="P13" s="209"/>
      <c r="Q13" s="91">
        <f>'[1]Dados Meta 1'!Q6</f>
        <v>0.75472168455627897</v>
      </c>
      <c r="R13" s="92"/>
      <c r="S13" s="92"/>
      <c r="T13" s="92"/>
    </row>
    <row r="14" spans="1:20" ht="13.15" customHeight="1" x14ac:dyDescent="0.25">
      <c r="B14" s="90" t="s">
        <v>11</v>
      </c>
      <c r="C14" s="90"/>
      <c r="D14" s="90"/>
      <c r="E14" s="90"/>
      <c r="F14" s="208"/>
      <c r="G14" s="208"/>
      <c r="H14" s="208"/>
      <c r="I14" s="208"/>
      <c r="J14" s="208"/>
      <c r="K14" s="208"/>
      <c r="L14" s="85"/>
      <c r="M14" s="209"/>
      <c r="N14" s="209"/>
      <c r="O14" s="209"/>
      <c r="P14" s="209"/>
      <c r="Q14" s="91"/>
      <c r="R14" s="92"/>
      <c r="S14" s="92"/>
      <c r="T14" s="92"/>
    </row>
    <row r="15" spans="1:20" ht="13.15" customHeight="1" x14ac:dyDescent="0.25">
      <c r="A15" s="90"/>
      <c r="B15" s="93" t="s">
        <v>10</v>
      </c>
      <c r="C15" s="93"/>
      <c r="D15" s="93"/>
      <c r="E15" s="93"/>
      <c r="F15" s="208"/>
      <c r="G15" s="208"/>
      <c r="H15" s="208"/>
      <c r="I15" s="208"/>
      <c r="J15" s="208"/>
      <c r="K15" s="208"/>
      <c r="L15" s="85"/>
      <c r="M15" s="209"/>
      <c r="N15" s="209"/>
      <c r="O15" s="209"/>
      <c r="P15" s="209"/>
      <c r="Q15" s="91"/>
      <c r="R15" s="92"/>
      <c r="S15" s="92"/>
      <c r="T15" s="92"/>
    </row>
    <row r="16" spans="1:20" ht="13.15" customHeight="1" x14ac:dyDescent="0.25">
      <c r="A16" s="90"/>
      <c r="B16" s="93" t="s">
        <v>9</v>
      </c>
      <c r="C16" s="160"/>
      <c r="D16" s="90"/>
      <c r="E16" s="90"/>
      <c r="F16" s="208"/>
      <c r="G16" s="208"/>
      <c r="H16" s="208"/>
      <c r="I16" s="208"/>
      <c r="J16" s="208"/>
      <c r="K16" s="208"/>
      <c r="L16" s="85"/>
      <c r="M16" s="209"/>
      <c r="N16" s="209"/>
      <c r="O16" s="209"/>
      <c r="P16" s="209"/>
      <c r="Q16" s="91"/>
      <c r="R16" s="92"/>
      <c r="S16" s="92"/>
      <c r="T16" s="92"/>
    </row>
    <row r="17" spans="1:17" ht="13.15" customHeight="1" x14ac:dyDescent="0.25">
      <c r="A17" s="90"/>
      <c r="B17" s="93" t="s">
        <v>8</v>
      </c>
      <c r="C17" s="93"/>
      <c r="D17" s="93"/>
      <c r="E17" s="93"/>
      <c r="F17" s="208"/>
      <c r="G17" s="208"/>
      <c r="H17" s="208"/>
      <c r="I17" s="208"/>
      <c r="J17" s="208"/>
      <c r="K17" s="208"/>
      <c r="L17" s="85"/>
      <c r="M17" s="209"/>
      <c r="N17" s="209"/>
      <c r="O17" s="209"/>
      <c r="P17" s="209"/>
      <c r="Q17" s="91"/>
    </row>
    <row r="18" spans="1:17" ht="13.15" customHeight="1" x14ac:dyDescent="0.25">
      <c r="A18" s="90"/>
      <c r="B18" s="90" t="s">
        <v>7</v>
      </c>
      <c r="C18" s="90"/>
      <c r="D18" s="90"/>
      <c r="E18" s="90"/>
      <c r="F18" s="208"/>
      <c r="G18" s="208"/>
      <c r="H18" s="208"/>
      <c r="I18" s="208"/>
      <c r="J18" s="208"/>
      <c r="K18" s="208"/>
      <c r="L18" s="85"/>
      <c r="M18" s="209"/>
      <c r="N18" s="209"/>
      <c r="O18" s="209"/>
      <c r="P18" s="209"/>
      <c r="Q18" s="91"/>
    </row>
    <row r="19" spans="1:17" ht="13.15" customHeight="1" x14ac:dyDescent="0.25">
      <c r="B19" s="93" t="s">
        <v>6</v>
      </c>
      <c r="C19" s="93"/>
      <c r="D19" s="93"/>
      <c r="E19" s="93"/>
      <c r="F19" s="208"/>
      <c r="G19" s="208"/>
      <c r="H19" s="208"/>
      <c r="I19" s="208"/>
      <c r="J19" s="208"/>
      <c r="K19" s="208"/>
      <c r="L19" s="85"/>
      <c r="M19" s="209"/>
      <c r="N19" s="209"/>
      <c r="O19" s="209"/>
      <c r="P19" s="209"/>
      <c r="Q19" s="91"/>
    </row>
    <row r="20" spans="1:17" ht="13.15" customHeight="1" x14ac:dyDescent="0.25">
      <c r="B20" s="90" t="s">
        <v>5</v>
      </c>
      <c r="C20" s="90"/>
      <c r="D20" s="90"/>
      <c r="E20" s="90"/>
      <c r="F20" s="208"/>
      <c r="G20" s="208"/>
      <c r="H20" s="208"/>
      <c r="I20" s="208"/>
      <c r="J20" s="208"/>
      <c r="K20" s="208"/>
      <c r="L20" s="85"/>
      <c r="M20" s="209"/>
      <c r="N20" s="209"/>
      <c r="O20" s="209"/>
      <c r="P20" s="209"/>
      <c r="Q20" s="91"/>
    </row>
    <row r="21" spans="1:17" ht="13.15" customHeight="1" x14ac:dyDescent="0.25">
      <c r="B21" s="93" t="s">
        <v>4</v>
      </c>
      <c r="C21" s="93"/>
      <c r="D21" s="93"/>
      <c r="E21" s="93"/>
      <c r="F21" s="208"/>
      <c r="G21" s="208"/>
      <c r="H21" s="208"/>
      <c r="I21" s="208"/>
      <c r="J21" s="208"/>
      <c r="K21" s="208"/>
      <c r="L21" s="85"/>
      <c r="M21" s="209"/>
      <c r="N21" s="209"/>
      <c r="O21" s="209"/>
      <c r="P21" s="209"/>
      <c r="Q21" s="91"/>
    </row>
    <row r="22" spans="1:17" ht="13.15" customHeight="1" x14ac:dyDescent="0.25">
      <c r="B22" s="90" t="s">
        <v>3</v>
      </c>
      <c r="C22" s="90"/>
      <c r="D22" s="90"/>
      <c r="E22" s="90"/>
      <c r="F22" s="208"/>
      <c r="G22" s="208"/>
      <c r="H22" s="208"/>
      <c r="I22" s="208"/>
      <c r="J22" s="208"/>
      <c r="K22" s="208"/>
      <c r="L22" s="85"/>
      <c r="M22" s="209"/>
      <c r="N22" s="209"/>
      <c r="O22" s="209"/>
      <c r="P22" s="209"/>
      <c r="Q22" s="91"/>
    </row>
    <row r="23" spans="1:17" ht="13.15" customHeight="1" x14ac:dyDescent="0.25">
      <c r="B23" s="93" t="s">
        <v>2</v>
      </c>
      <c r="C23" s="93"/>
      <c r="D23" s="93"/>
      <c r="E23" s="93"/>
      <c r="F23" s="208"/>
      <c r="G23" s="208"/>
      <c r="H23" s="208"/>
      <c r="I23" s="208"/>
      <c r="J23" s="208"/>
      <c r="K23" s="208"/>
      <c r="L23" s="85"/>
      <c r="M23" s="209"/>
      <c r="N23" s="209"/>
      <c r="O23" s="209"/>
      <c r="P23" s="209"/>
      <c r="Q23" s="91"/>
    </row>
    <row r="24" spans="1:17" ht="14.5" customHeight="1" x14ac:dyDescent="0.25">
      <c r="B24" s="206" t="s">
        <v>1</v>
      </c>
      <c r="C24" s="206"/>
      <c r="D24" s="2"/>
      <c r="E24" s="2"/>
      <c r="F24" s="211">
        <f>SUM(F12:F23)</f>
        <v>67613</v>
      </c>
      <c r="G24" s="211"/>
      <c r="H24" s="211"/>
      <c r="I24" s="211">
        <f>SUM(I12:I23)</f>
        <v>51469</v>
      </c>
      <c r="J24" s="211"/>
      <c r="K24" s="211"/>
      <c r="L24" s="84" t="s">
        <v>38</v>
      </c>
      <c r="M24" s="212">
        <f>'[1]Dados Meta 1'!Q16</f>
        <v>0.75472168455627897</v>
      </c>
      <c r="N24" s="212"/>
      <c r="O24" s="212"/>
      <c r="P24" s="212"/>
      <c r="Q24" s="94">
        <f>M24</f>
        <v>0.75472168455627897</v>
      </c>
    </row>
    <row r="25" spans="1:17" ht="13.15" customHeight="1" x14ac:dyDescent="0.25">
      <c r="B25" s="95" t="s">
        <v>45</v>
      </c>
      <c r="C25" s="95"/>
      <c r="D25" s="95"/>
      <c r="E25" s="95"/>
      <c r="F25" s="95"/>
      <c r="G25" s="95"/>
      <c r="H25" s="95"/>
      <c r="I25" s="95"/>
      <c r="J25" s="95"/>
      <c r="K25" s="95"/>
      <c r="L25" s="95"/>
      <c r="M25" s="95"/>
      <c r="N25" s="95"/>
    </row>
    <row r="26" spans="1:17" ht="13.15" customHeight="1" x14ac:dyDescent="0.25">
      <c r="B26" s="95" t="s">
        <v>46</v>
      </c>
      <c r="C26" s="95"/>
      <c r="D26" s="95"/>
      <c r="E26" s="95"/>
      <c r="F26" s="95"/>
      <c r="G26" s="95"/>
      <c r="H26" s="95"/>
      <c r="I26" s="95"/>
      <c r="J26" s="95"/>
      <c r="K26" s="95"/>
      <c r="L26" s="95"/>
      <c r="M26" s="95"/>
      <c r="N26" s="95"/>
    </row>
    <row r="27" spans="1:17" ht="13.15" customHeight="1" x14ac:dyDescent="0.25">
      <c r="B27" s="95" t="s">
        <v>42</v>
      </c>
      <c r="C27" s="95"/>
      <c r="D27" s="95"/>
      <c r="E27" s="95"/>
      <c r="F27" s="95"/>
      <c r="H27" s="96" t="s">
        <v>0</v>
      </c>
      <c r="I27" s="95"/>
      <c r="J27" s="95"/>
      <c r="L27" s="114" t="s">
        <v>40</v>
      </c>
      <c r="M27" s="96" t="s">
        <v>41</v>
      </c>
      <c r="N27" s="95"/>
    </row>
    <row r="28" spans="1:17" ht="13.15" customHeight="1" x14ac:dyDescent="0.25">
      <c r="B28" s="95"/>
      <c r="D28" s="95"/>
      <c r="E28" s="95"/>
      <c r="G28" s="95"/>
      <c r="K28" s="95"/>
      <c r="L28" s="95"/>
      <c r="M28" s="95"/>
    </row>
    <row r="29" spans="1:17" ht="13.15" customHeight="1" x14ac:dyDescent="0.25">
      <c r="B29" s="95"/>
      <c r="C29" s="95"/>
      <c r="D29" s="95"/>
      <c r="E29" s="95"/>
      <c r="G29" s="95"/>
      <c r="I29" s="95"/>
      <c r="J29" s="95"/>
      <c r="K29" s="95"/>
      <c r="L29" s="95"/>
      <c r="M29" s="95"/>
      <c r="N29" s="95"/>
      <c r="P29" s="97"/>
    </row>
    <row r="30" spans="1:17" ht="13.15" customHeight="1" x14ac:dyDescent="0.25">
      <c r="B30" s="95"/>
      <c r="C30" s="95"/>
      <c r="D30" s="95"/>
      <c r="E30" s="95"/>
      <c r="G30" s="95"/>
      <c r="H30" s="95"/>
      <c r="I30" s="95"/>
      <c r="J30" s="95"/>
      <c r="K30" s="95"/>
      <c r="L30" s="95"/>
      <c r="M30" s="95"/>
      <c r="N30" s="95"/>
      <c r="P30" s="97"/>
    </row>
    <row r="31" spans="1:17" ht="14.5" customHeight="1" x14ac:dyDescent="0.25">
      <c r="P31" s="97"/>
    </row>
    <row r="32" spans="1:17" ht="14.5" customHeight="1" x14ac:dyDescent="0.25"/>
    <row r="33" spans="3:16" ht="14.5" customHeight="1" x14ac:dyDescent="0.25"/>
    <row r="34" spans="3:16" ht="14.5" customHeight="1" x14ac:dyDescent="0.25"/>
    <row r="35" spans="3:16" ht="14.5" customHeight="1" x14ac:dyDescent="0.25"/>
    <row r="36" spans="3:16" ht="14.5" customHeight="1" x14ac:dyDescent="0.25"/>
    <row r="37" spans="3:16" ht="14.5" customHeight="1" x14ac:dyDescent="0.25"/>
    <row r="38" spans="3:16" ht="14.5" customHeight="1" x14ac:dyDescent="0.25"/>
    <row r="39" spans="3:16" ht="14.5" customHeight="1" x14ac:dyDescent="0.25"/>
    <row r="40" spans="3:16" ht="14.5" customHeight="1" x14ac:dyDescent="0.25"/>
    <row r="47" spans="3:16" ht="15" customHeight="1" x14ac:dyDescent="0.25">
      <c r="D47" s="202"/>
      <c r="E47" s="202"/>
      <c r="F47" s="202"/>
      <c r="G47" s="202"/>
      <c r="H47" s="202"/>
      <c r="I47" s="202"/>
      <c r="J47" s="202"/>
      <c r="K47" s="202"/>
      <c r="L47" s="202"/>
      <c r="M47" s="202"/>
      <c r="N47" s="202"/>
      <c r="O47" s="202"/>
      <c r="P47" s="100"/>
    </row>
    <row r="48" spans="3:16" ht="14.5" customHeight="1" x14ac:dyDescent="0.25">
      <c r="C48" s="101"/>
      <c r="D48" s="202"/>
      <c r="E48" s="202"/>
      <c r="F48" s="202"/>
      <c r="G48" s="202"/>
      <c r="H48" s="202"/>
      <c r="I48" s="202"/>
      <c r="J48" s="202"/>
      <c r="K48" s="202"/>
      <c r="L48" s="202"/>
      <c r="M48" s="202"/>
      <c r="N48" s="202"/>
      <c r="O48" s="202"/>
      <c r="P48" s="100"/>
    </row>
    <row r="49" spans="1:16" ht="14.5" customHeight="1" x14ac:dyDescent="0.25">
      <c r="B49" s="90"/>
      <c r="C49" s="101"/>
      <c r="D49" s="202"/>
      <c r="E49" s="202"/>
      <c r="F49" s="202"/>
      <c r="G49" s="202"/>
      <c r="H49" s="202"/>
      <c r="I49" s="202"/>
      <c r="J49" s="202"/>
      <c r="K49" s="202"/>
      <c r="L49" s="202"/>
      <c r="M49" s="202"/>
      <c r="N49" s="202"/>
      <c r="O49" s="202"/>
      <c r="P49" s="100"/>
    </row>
    <row r="50" spans="1:16" x14ac:dyDescent="0.25">
      <c r="B50" s="90"/>
      <c r="C50" s="101"/>
      <c r="D50" s="202"/>
      <c r="E50" s="202"/>
      <c r="F50" s="202"/>
      <c r="G50" s="202"/>
      <c r="H50" s="202"/>
      <c r="I50" s="202"/>
      <c r="J50" s="202"/>
      <c r="K50" s="202"/>
      <c r="L50" s="202"/>
      <c r="M50" s="202"/>
      <c r="N50" s="202"/>
      <c r="O50" s="202"/>
      <c r="P50" s="100"/>
    </row>
    <row r="51" spans="1:16" x14ac:dyDescent="0.25">
      <c r="B51" s="90"/>
      <c r="C51" s="98"/>
      <c r="D51" s="111"/>
      <c r="E51" s="111"/>
      <c r="F51" s="111"/>
      <c r="G51" s="111"/>
      <c r="H51" s="111"/>
      <c r="I51" s="111"/>
      <c r="J51" s="111"/>
      <c r="K51" s="111"/>
      <c r="L51" s="111"/>
      <c r="M51" s="111"/>
      <c r="N51" s="111"/>
      <c r="O51" s="98"/>
    </row>
    <row r="52" spans="1:16" x14ac:dyDescent="0.25">
      <c r="B52" s="90"/>
      <c r="C52" s="98"/>
      <c r="D52" s="111"/>
      <c r="E52" s="111"/>
      <c r="F52" s="111"/>
      <c r="G52" s="111"/>
      <c r="H52" s="111"/>
      <c r="I52" s="111"/>
      <c r="J52" s="111"/>
      <c r="K52" s="111"/>
      <c r="L52" s="111"/>
      <c r="M52" s="111"/>
      <c r="N52" s="111"/>
      <c r="O52" s="98"/>
    </row>
    <row r="53" spans="1:16" x14ac:dyDescent="0.25">
      <c r="B53" s="90"/>
      <c r="C53" s="98"/>
      <c r="D53" s="98"/>
      <c r="E53" s="98"/>
      <c r="F53" s="98"/>
      <c r="G53" s="98"/>
      <c r="H53" s="98"/>
      <c r="I53" s="98"/>
      <c r="J53" s="98"/>
      <c r="K53" s="98"/>
      <c r="L53" s="98"/>
      <c r="M53" s="98"/>
      <c r="N53" s="98"/>
      <c r="O53" s="98"/>
    </row>
    <row r="55" spans="1:16" x14ac:dyDescent="0.25">
      <c r="A55" s="99"/>
    </row>
  </sheetData>
  <mergeCells count="49">
    <mergeCell ref="C7:Q8"/>
    <mergeCell ref="F23:H23"/>
    <mergeCell ref="I23:K23"/>
    <mergeCell ref="M23:P23"/>
    <mergeCell ref="B24:C24"/>
    <mergeCell ref="F24:H24"/>
    <mergeCell ref="I24:K24"/>
    <mergeCell ref="M24:P24"/>
    <mergeCell ref="F21:H21"/>
    <mergeCell ref="I21:K21"/>
    <mergeCell ref="M21:P21"/>
    <mergeCell ref="F22:H22"/>
    <mergeCell ref="I22:K22"/>
    <mergeCell ref="M22:P22"/>
    <mergeCell ref="F19:H19"/>
    <mergeCell ref="I19:K19"/>
    <mergeCell ref="M19:P19"/>
    <mergeCell ref="F20:H20"/>
    <mergeCell ref="I20:K20"/>
    <mergeCell ref="M20:P20"/>
    <mergeCell ref="F17:H17"/>
    <mergeCell ref="I17:K17"/>
    <mergeCell ref="M17:P17"/>
    <mergeCell ref="F18:H18"/>
    <mergeCell ref="I18:K18"/>
    <mergeCell ref="M18:P18"/>
    <mergeCell ref="M14:P14"/>
    <mergeCell ref="F15:H15"/>
    <mergeCell ref="I15:K15"/>
    <mergeCell ref="M15:P15"/>
    <mergeCell ref="F16:H16"/>
    <mergeCell ref="I16:K16"/>
    <mergeCell ref="M16:P16"/>
    <mergeCell ref="D47:O50"/>
    <mergeCell ref="D2:M2"/>
    <mergeCell ref="A4:O4"/>
    <mergeCell ref="I10:Q10"/>
    <mergeCell ref="B11:C11"/>
    <mergeCell ref="F11:H11"/>
    <mergeCell ref="I11:K11"/>
    <mergeCell ref="M11:P11"/>
    <mergeCell ref="F12:H12"/>
    <mergeCell ref="I12:K12"/>
    <mergeCell ref="M12:P12"/>
    <mergeCell ref="F13:H13"/>
    <mergeCell ref="I13:K13"/>
    <mergeCell ref="M13:P13"/>
    <mergeCell ref="F14:H14"/>
    <mergeCell ref="I14:K14"/>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CB44E-3FC0-4C74-8939-79EEE322E70B}">
  <sheetPr>
    <pageSetUpPr fitToPage="1"/>
  </sheetPr>
  <dimension ref="A1:AA44"/>
  <sheetViews>
    <sheetView tabSelected="1" workbookViewId="0">
      <selection activeCell="F14" sqref="F14"/>
    </sheetView>
  </sheetViews>
  <sheetFormatPr defaultColWidth="8.81640625" defaultRowHeight="14.5" x14ac:dyDescent="0.35"/>
  <cols>
    <col min="1" max="1" width="10.26953125" style="58" customWidth="1"/>
    <col min="2" max="2" width="3" style="58" customWidth="1"/>
    <col min="3" max="3" width="7.1796875" style="58" customWidth="1"/>
    <col min="4" max="5" width="0.81640625" style="58" customWidth="1"/>
    <col min="6" max="6" width="15.81640625" style="58" customWidth="1"/>
    <col min="7" max="7" width="14.54296875" style="58" customWidth="1"/>
    <col min="8" max="8" width="12.54296875" style="58" customWidth="1"/>
    <col min="9" max="9" width="13.1796875" style="58" customWidth="1"/>
    <col min="10" max="11" width="2.26953125" style="58" customWidth="1"/>
    <col min="12" max="12" width="2.1796875" style="58" customWidth="1"/>
    <col min="13" max="13" width="3" style="58" customWidth="1"/>
    <col min="14" max="14" width="2" style="58" customWidth="1"/>
    <col min="15" max="15" width="2.7265625" style="58" hidden="1" customWidth="1"/>
    <col min="16" max="16" width="3.7265625" style="58" customWidth="1"/>
    <col min="17" max="17" width="2.81640625" style="58" customWidth="1"/>
    <col min="18" max="18" width="6.26953125" style="58" customWidth="1"/>
    <col min="19" max="16384" width="8.81640625" style="58"/>
  </cols>
  <sheetData>
    <row r="1" spans="1:27" ht="15" customHeight="1" x14ac:dyDescent="0.35"/>
    <row r="2" spans="1:27" ht="15.75" customHeight="1" x14ac:dyDescent="0.35">
      <c r="C2" s="241" t="s">
        <v>15</v>
      </c>
      <c r="D2" s="241"/>
      <c r="E2" s="241"/>
      <c r="F2" s="241"/>
      <c r="G2" s="241"/>
      <c r="H2" s="241"/>
      <c r="I2" s="241"/>
      <c r="J2" s="241"/>
      <c r="K2" s="241"/>
      <c r="L2" s="241"/>
      <c r="M2" s="241"/>
      <c r="N2" s="241"/>
      <c r="O2" s="241"/>
      <c r="P2" s="241"/>
      <c r="Q2" s="241"/>
      <c r="R2" s="241"/>
    </row>
    <row r="3" spans="1:27" ht="15.75" customHeight="1" x14ac:dyDescent="0.35">
      <c r="B3" s="59"/>
      <c r="C3" s="59"/>
      <c r="D3" s="59"/>
      <c r="E3" s="59"/>
      <c r="F3" s="59"/>
      <c r="G3" s="59"/>
      <c r="H3" s="59"/>
      <c r="I3" s="59"/>
      <c r="J3" s="59"/>
      <c r="K3" s="59"/>
      <c r="L3" s="59"/>
      <c r="M3" s="59"/>
      <c r="N3" s="59"/>
      <c r="O3" s="59"/>
    </row>
    <row r="4" spans="1:27" ht="22.15" customHeight="1" x14ac:dyDescent="0.35">
      <c r="A4" s="242"/>
      <c r="B4" s="242"/>
      <c r="C4" s="242"/>
      <c r="D4" s="242"/>
      <c r="E4" s="242"/>
      <c r="F4" s="242"/>
      <c r="G4" s="242"/>
      <c r="H4" s="242"/>
      <c r="I4" s="242"/>
      <c r="J4" s="242"/>
      <c r="K4" s="242"/>
      <c r="L4" s="242"/>
      <c r="M4" s="242"/>
      <c r="N4" s="242"/>
      <c r="O4" s="242"/>
    </row>
    <row r="5" spans="1:27" ht="14.5" customHeight="1" x14ac:dyDescent="0.35"/>
    <row r="6" spans="1:27" ht="15.65" customHeight="1" x14ac:dyDescent="0.35">
      <c r="C6" s="243" t="s">
        <v>141</v>
      </c>
      <c r="D6" s="243"/>
      <c r="E6" s="243"/>
      <c r="F6" s="243"/>
      <c r="G6" s="243"/>
      <c r="H6" s="243"/>
      <c r="I6" s="243"/>
      <c r="J6" s="243"/>
      <c r="K6" s="243"/>
      <c r="L6" s="243"/>
      <c r="M6" s="243"/>
      <c r="N6" s="243"/>
      <c r="O6" s="243"/>
      <c r="P6" s="243"/>
      <c r="Q6" s="40"/>
      <c r="R6" s="50"/>
      <c r="S6" s="4"/>
      <c r="T6" s="4"/>
      <c r="U6" s="4"/>
      <c r="V6" s="4"/>
      <c r="W6" s="4"/>
      <c r="X6" s="4"/>
      <c r="Y6" s="4"/>
      <c r="Z6" s="4"/>
      <c r="AA6" s="4"/>
    </row>
    <row r="7" spans="1:27" ht="28.5" customHeight="1" x14ac:dyDescent="0.35">
      <c r="C7" s="221" t="s">
        <v>142</v>
      </c>
      <c r="D7" s="221"/>
      <c r="E7" s="221"/>
      <c r="F7" s="221"/>
      <c r="G7" s="221"/>
      <c r="H7" s="221"/>
      <c r="I7" s="221"/>
      <c r="J7" s="221"/>
      <c r="K7" s="221"/>
      <c r="L7" s="221"/>
      <c r="M7" s="221"/>
      <c r="N7" s="221"/>
      <c r="O7" s="221"/>
      <c r="P7" s="221"/>
      <c r="Q7" s="221"/>
      <c r="R7" s="50"/>
      <c r="S7" s="4"/>
      <c r="T7" s="4"/>
      <c r="U7" s="4"/>
      <c r="V7" s="4"/>
      <c r="W7" s="4"/>
      <c r="X7" s="4"/>
      <c r="Y7" s="4"/>
      <c r="Z7" s="4"/>
      <c r="AA7" s="4"/>
    </row>
    <row r="8" spans="1:27" s="5" customFormat="1" ht="15" customHeight="1" x14ac:dyDescent="0.35">
      <c r="C8" s="256" t="s">
        <v>140</v>
      </c>
      <c r="D8" s="256"/>
      <c r="E8" s="256"/>
      <c r="F8" s="256"/>
      <c r="G8" s="256"/>
      <c r="H8" s="256"/>
      <c r="I8" s="256"/>
      <c r="J8" s="256"/>
      <c r="K8" s="256"/>
      <c r="L8" s="256"/>
      <c r="M8" s="256"/>
      <c r="N8" s="256"/>
      <c r="O8" s="256"/>
      <c r="P8" s="256"/>
      <c r="Q8" s="256"/>
      <c r="R8" s="255"/>
    </row>
    <row r="9" spans="1:27" x14ac:dyDescent="0.35">
      <c r="B9" s="41"/>
      <c r="I9" s="236"/>
      <c r="J9" s="236"/>
      <c r="K9" s="236"/>
      <c r="L9" s="236"/>
      <c r="M9" s="236"/>
      <c r="N9" s="236"/>
      <c r="O9" s="236"/>
      <c r="P9" s="236"/>
      <c r="Q9" s="77"/>
    </row>
    <row r="10" spans="1:27" ht="13.15" customHeight="1" x14ac:dyDescent="0.35">
      <c r="A10" s="1"/>
      <c r="B10" s="51"/>
      <c r="C10" s="51"/>
      <c r="D10" s="43"/>
      <c r="E10" s="43"/>
      <c r="F10" s="53"/>
      <c r="G10" s="53"/>
      <c r="H10" s="52"/>
      <c r="I10" s="52"/>
      <c r="J10" s="53"/>
      <c r="K10" s="53"/>
      <c r="L10" s="53"/>
      <c r="M10" s="52"/>
      <c r="N10" s="52"/>
      <c r="O10" s="52"/>
      <c r="P10" s="52"/>
      <c r="Q10" s="54"/>
      <c r="S10" s="62"/>
    </row>
    <row r="11" spans="1:27" ht="13.15" customHeight="1" x14ac:dyDescent="0.35">
      <c r="A11" s="1"/>
      <c r="C11" s="60"/>
      <c r="D11" s="61"/>
      <c r="E11" s="61"/>
      <c r="F11" s="53"/>
      <c r="G11" s="53"/>
      <c r="H11" s="52"/>
      <c r="I11" s="52"/>
      <c r="J11" s="53"/>
      <c r="K11" s="53"/>
      <c r="L11" s="53"/>
      <c r="M11" s="52"/>
      <c r="N11" s="52"/>
      <c r="O11" s="52"/>
      <c r="P11" s="52"/>
      <c r="Q11" s="54"/>
      <c r="S11" s="5"/>
    </row>
    <row r="12" spans="1:27" ht="13.15" customHeight="1" x14ac:dyDescent="0.35">
      <c r="A12" s="1"/>
      <c r="B12" s="60"/>
      <c r="C12" s="60"/>
      <c r="D12" s="43"/>
      <c r="E12" s="43"/>
      <c r="F12" s="170"/>
      <c r="G12" s="53"/>
      <c r="H12" s="52"/>
      <c r="I12" s="52"/>
      <c r="J12" s="53"/>
      <c r="K12" s="52"/>
      <c r="L12" s="53"/>
      <c r="M12" s="52"/>
      <c r="N12" s="52"/>
      <c r="O12" s="52"/>
      <c r="P12" s="52"/>
      <c r="Q12" s="54"/>
      <c r="S12" s="11"/>
    </row>
    <row r="13" spans="1:27" ht="13.15" customHeight="1" x14ac:dyDescent="0.35">
      <c r="A13" s="1"/>
      <c r="B13" s="60"/>
      <c r="C13" s="60"/>
      <c r="D13" s="61"/>
      <c r="E13" s="61"/>
      <c r="F13" s="53"/>
      <c r="G13" s="53"/>
      <c r="H13" s="52"/>
      <c r="I13" s="52"/>
      <c r="J13" s="53"/>
      <c r="K13" s="53"/>
      <c r="L13" s="53"/>
      <c r="M13" s="52"/>
      <c r="N13" s="52"/>
      <c r="O13" s="52"/>
      <c r="P13" s="52"/>
      <c r="Q13" s="54"/>
      <c r="S13" s="11"/>
    </row>
    <row r="14" spans="1:27" ht="14.5" customHeight="1" x14ac:dyDescent="0.35">
      <c r="A14" s="1"/>
      <c r="S14" s="11"/>
    </row>
    <row r="15" spans="1:27" ht="13.15" customHeight="1" x14ac:dyDescent="0.35">
      <c r="S15" s="11"/>
    </row>
    <row r="16" spans="1:27" ht="13.15" customHeight="1" x14ac:dyDescent="0.35"/>
    <row r="17" spans="2:16" ht="13.15" customHeight="1" x14ac:dyDescent="0.35"/>
    <row r="18" spans="2:16" ht="13.15" customHeight="1" x14ac:dyDescent="0.35">
      <c r="B18" s="63"/>
      <c r="C18" s="63"/>
      <c r="D18" s="63"/>
      <c r="E18" s="63"/>
      <c r="G18" s="63"/>
      <c r="H18" s="63"/>
      <c r="I18" s="63"/>
      <c r="J18" s="63"/>
      <c r="K18" s="63"/>
      <c r="L18" s="63"/>
      <c r="M18" s="63"/>
      <c r="N18" s="63"/>
      <c r="P18" s="64"/>
    </row>
    <row r="19" spans="2:16" ht="14.5" customHeight="1" x14ac:dyDescent="0.35">
      <c r="P19" s="64"/>
    </row>
    <row r="20" spans="2:16" ht="14.5" customHeight="1" x14ac:dyDescent="0.35"/>
    <row r="21" spans="2:16" ht="14.5" customHeight="1" x14ac:dyDescent="0.35"/>
    <row r="22" spans="2:16" ht="14.5" customHeight="1" x14ac:dyDescent="0.35"/>
    <row r="23" spans="2:16" ht="14.5" customHeight="1" x14ac:dyDescent="0.35"/>
    <row r="24" spans="2:16" ht="14.5" customHeight="1" x14ac:dyDescent="0.35"/>
    <row r="25" spans="2:16" ht="14.5" customHeight="1" x14ac:dyDescent="0.35"/>
    <row r="26" spans="2:16" ht="14.5" customHeight="1" x14ac:dyDescent="0.35"/>
    <row r="27" spans="2:16" ht="14.5" customHeight="1" x14ac:dyDescent="0.35"/>
    <row r="28" spans="2:16" ht="14.5" customHeight="1" x14ac:dyDescent="0.35"/>
    <row r="31" spans="2:16" ht="15" customHeight="1" x14ac:dyDescent="0.35">
      <c r="C31" s="174"/>
      <c r="D31" s="174"/>
      <c r="E31" s="174"/>
      <c r="F31" s="174"/>
      <c r="G31" s="174"/>
      <c r="H31" s="174"/>
      <c r="I31" s="174"/>
      <c r="J31" s="174"/>
      <c r="K31" s="174"/>
      <c r="L31" s="174"/>
      <c r="M31" s="174"/>
      <c r="N31" s="174"/>
      <c r="O31" s="110"/>
      <c r="P31" s="110"/>
    </row>
    <row r="32" spans="2:16" ht="15" customHeight="1" x14ac:dyDescent="0.35">
      <c r="C32" s="174"/>
      <c r="D32" s="174"/>
      <c r="E32" s="174"/>
      <c r="F32" s="174"/>
      <c r="G32" s="174"/>
      <c r="H32" s="174"/>
      <c r="I32" s="174"/>
      <c r="J32" s="174"/>
      <c r="K32" s="174"/>
      <c r="L32" s="174"/>
      <c r="M32" s="174"/>
      <c r="N32" s="174"/>
      <c r="O32" s="110"/>
      <c r="P32" s="110"/>
    </row>
    <row r="33" spans="1:16" x14ac:dyDescent="0.35">
      <c r="C33" s="174"/>
      <c r="D33" s="174"/>
      <c r="E33" s="174"/>
      <c r="F33" s="174"/>
      <c r="G33" s="174"/>
      <c r="H33" s="174"/>
      <c r="I33" s="174"/>
      <c r="J33" s="174"/>
      <c r="K33" s="174"/>
      <c r="L33" s="174"/>
      <c r="M33" s="174"/>
      <c r="N33" s="174"/>
      <c r="O33" s="110"/>
      <c r="P33" s="110"/>
    </row>
    <row r="34" spans="1:16" ht="14.5" customHeight="1" x14ac:dyDescent="0.35">
      <c r="C34" s="174"/>
      <c r="D34" s="174"/>
      <c r="E34" s="174"/>
      <c r="F34" s="174"/>
      <c r="G34" s="174"/>
      <c r="H34" s="174"/>
      <c r="I34" s="174"/>
      <c r="J34" s="174"/>
      <c r="K34" s="174"/>
      <c r="L34" s="174"/>
      <c r="M34" s="174"/>
      <c r="N34" s="174"/>
      <c r="O34" s="110"/>
      <c r="P34" s="110"/>
    </row>
    <row r="35" spans="1:16" ht="14.5" customHeight="1" x14ac:dyDescent="0.35">
      <c r="B35" s="62"/>
      <c r="C35" s="174"/>
      <c r="D35" s="174"/>
      <c r="E35" s="174"/>
      <c r="F35" s="174"/>
      <c r="G35" s="174"/>
      <c r="H35" s="174"/>
      <c r="I35" s="174"/>
      <c r="J35" s="174"/>
      <c r="K35" s="174"/>
      <c r="L35" s="174"/>
      <c r="M35" s="174"/>
      <c r="N35" s="174"/>
      <c r="O35" s="110"/>
      <c r="P35" s="110"/>
    </row>
    <row r="36" spans="1:16" x14ac:dyDescent="0.35">
      <c r="B36" s="62"/>
      <c r="C36" s="174"/>
      <c r="D36" s="174"/>
      <c r="E36" s="174"/>
      <c r="F36" s="174"/>
      <c r="G36" s="174"/>
      <c r="H36" s="174"/>
      <c r="I36" s="174"/>
      <c r="J36" s="174"/>
      <c r="K36" s="174"/>
      <c r="L36" s="174"/>
      <c r="M36" s="174"/>
      <c r="N36" s="174"/>
      <c r="O36" s="110"/>
      <c r="P36" s="110"/>
    </row>
    <row r="37" spans="1:16" x14ac:dyDescent="0.35">
      <c r="B37" s="62"/>
      <c r="C37" s="110"/>
      <c r="D37" s="110"/>
      <c r="E37" s="110"/>
      <c r="F37" s="110"/>
      <c r="G37" s="110"/>
      <c r="H37" s="110"/>
      <c r="I37" s="110"/>
      <c r="J37" s="110"/>
      <c r="K37" s="110"/>
      <c r="L37" s="110"/>
      <c r="M37" s="110"/>
      <c r="N37" s="110"/>
      <c r="O37" s="110"/>
    </row>
    <row r="38" spans="1:16" x14ac:dyDescent="0.35">
      <c r="B38" s="62"/>
      <c r="C38" s="110"/>
      <c r="D38" s="110"/>
      <c r="E38" s="110"/>
      <c r="F38" s="110"/>
      <c r="G38" s="110"/>
      <c r="H38" s="110"/>
      <c r="I38" s="110"/>
      <c r="J38" s="110"/>
      <c r="K38" s="110"/>
      <c r="L38" s="110"/>
      <c r="M38" s="110"/>
      <c r="N38" s="110"/>
      <c r="O38" s="110"/>
      <c r="P38" s="62"/>
    </row>
    <row r="39" spans="1:16" x14ac:dyDescent="0.35">
      <c r="B39" s="62"/>
    </row>
    <row r="40" spans="1:16" x14ac:dyDescent="0.35">
      <c r="A40" s="65"/>
      <c r="B40" s="62"/>
      <c r="C40" s="62"/>
      <c r="D40" s="62"/>
      <c r="E40" s="62"/>
      <c r="F40" s="62"/>
      <c r="G40" s="62"/>
    </row>
    <row r="41" spans="1:16" x14ac:dyDescent="0.35">
      <c r="B41" s="62"/>
      <c r="C41" s="62"/>
      <c r="D41" s="62"/>
      <c r="E41" s="62"/>
      <c r="F41" s="62"/>
      <c r="G41" s="62"/>
    </row>
    <row r="42" spans="1:16" x14ac:dyDescent="0.35">
      <c r="B42" s="62"/>
      <c r="C42" s="62"/>
      <c r="D42" s="62"/>
      <c r="E42" s="62"/>
      <c r="F42" s="62"/>
      <c r="G42" s="62"/>
    </row>
    <row r="43" spans="1:16" x14ac:dyDescent="0.35">
      <c r="B43" s="62"/>
      <c r="C43" s="62"/>
      <c r="D43" s="62"/>
      <c r="E43" s="62"/>
      <c r="F43" s="62"/>
      <c r="G43" s="62"/>
    </row>
    <row r="44" spans="1:16" x14ac:dyDescent="0.35">
      <c r="B44" s="62"/>
      <c r="C44" s="62"/>
      <c r="D44" s="62"/>
      <c r="E44" s="62"/>
      <c r="F44" s="62"/>
      <c r="G44" s="62"/>
    </row>
  </sheetData>
  <mergeCells count="6">
    <mergeCell ref="C2:R2"/>
    <mergeCell ref="A4:O4"/>
    <mergeCell ref="C6:P6"/>
    <mergeCell ref="C7:Q7"/>
    <mergeCell ref="C8:Q8"/>
    <mergeCell ref="I9:P9"/>
  </mergeCells>
  <printOptions horizontalCentered="1" verticalCentered="1"/>
  <pageMargins left="0.19685039370078741" right="0.19685039370078741" top="0.19685039370078741" bottom="0.19685039370078741" header="0" footer="0"/>
  <pageSetup paperSize="9" scale="9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B1B8E0B3-8D73-47BA-9B40-1F4C7D665FE5}">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Q11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5"/>
  <sheetViews>
    <sheetView workbookViewId="0">
      <selection activeCell="S3" sqref="S3"/>
    </sheetView>
  </sheetViews>
  <sheetFormatPr defaultColWidth="8.81640625" defaultRowHeight="14.5" x14ac:dyDescent="0.25"/>
  <cols>
    <col min="1" max="1" width="9.453125" style="86" customWidth="1"/>
    <col min="2" max="2" width="3" style="86" customWidth="1"/>
    <col min="3" max="3" width="7.1796875" style="86" customWidth="1"/>
    <col min="4" max="5" width="0.81640625" style="86" customWidth="1"/>
    <col min="6" max="6" width="10.1796875" style="86" customWidth="1"/>
    <col min="7" max="8" width="3.1796875" style="86" customWidth="1"/>
    <col min="9" max="9" width="13.453125" style="86" customWidth="1"/>
    <col min="10" max="10" width="2.26953125" style="86" customWidth="1"/>
    <col min="11" max="11" width="2" style="86" customWidth="1"/>
    <col min="12" max="12" width="17" style="86" customWidth="1"/>
    <col min="13" max="13" width="8.26953125" style="86" customWidth="1"/>
    <col min="14" max="14" width="2.54296875" style="86" customWidth="1"/>
    <col min="15" max="15" width="2.7265625" style="86" customWidth="1"/>
    <col min="16" max="16" width="3" style="86" customWidth="1"/>
    <col min="17" max="17" width="2.7265625" style="86" customWidth="1"/>
    <col min="18" max="18" width="9.7265625" style="86" customWidth="1"/>
    <col min="19" max="22" width="8.81640625" style="86"/>
    <col min="23" max="23" width="9.7265625" style="86" customWidth="1"/>
    <col min="24" max="16384" width="8.81640625" style="86"/>
  </cols>
  <sheetData>
    <row r="1" spans="1:20" ht="15" customHeight="1" x14ac:dyDescent="0.25"/>
    <row r="2" spans="1:20" ht="15.75" customHeight="1" x14ac:dyDescent="0.25">
      <c r="C2" s="203" t="s">
        <v>15</v>
      </c>
      <c r="D2" s="203"/>
      <c r="E2" s="203"/>
      <c r="F2" s="203"/>
      <c r="G2" s="203"/>
      <c r="H2" s="203"/>
      <c r="I2" s="203"/>
      <c r="J2" s="203"/>
      <c r="K2" s="203"/>
      <c r="L2" s="203"/>
      <c r="M2" s="203"/>
      <c r="N2" s="203"/>
      <c r="O2" s="203"/>
      <c r="P2" s="203"/>
      <c r="Q2" s="203"/>
      <c r="R2" s="203"/>
    </row>
    <row r="3" spans="1:20" ht="15.75" customHeight="1" x14ac:dyDescent="0.25">
      <c r="B3" s="87"/>
      <c r="C3" s="87"/>
      <c r="D3" s="87"/>
      <c r="E3" s="87"/>
      <c r="F3" s="87"/>
      <c r="G3" s="87"/>
      <c r="H3" s="87"/>
      <c r="I3" s="87"/>
      <c r="J3" s="87"/>
      <c r="K3" s="87"/>
      <c r="L3" s="87"/>
      <c r="M3" s="87"/>
      <c r="N3" s="87"/>
      <c r="O3" s="87"/>
    </row>
    <row r="4" spans="1:20" ht="22.15" customHeight="1" x14ac:dyDescent="0.25">
      <c r="A4" s="204"/>
      <c r="B4" s="204"/>
      <c r="C4" s="204"/>
      <c r="D4" s="204"/>
      <c r="E4" s="204"/>
      <c r="F4" s="204"/>
      <c r="G4" s="204"/>
      <c r="H4" s="204"/>
      <c r="I4" s="204"/>
      <c r="J4" s="204"/>
      <c r="K4" s="204"/>
      <c r="L4" s="204"/>
      <c r="M4" s="204"/>
      <c r="N4" s="204"/>
      <c r="O4" s="204"/>
    </row>
    <row r="5" spans="1:20" ht="14.5" customHeight="1" x14ac:dyDescent="0.25"/>
    <row r="6" spans="1:20" ht="15.65" customHeight="1" x14ac:dyDescent="0.25">
      <c r="C6" s="40" t="s">
        <v>26</v>
      </c>
      <c r="D6" s="16"/>
      <c r="E6" s="16"/>
    </row>
    <row r="7" spans="1:20" ht="14.5" customHeight="1" x14ac:dyDescent="0.25">
      <c r="C7" s="210" t="s">
        <v>102</v>
      </c>
      <c r="D7" s="210"/>
      <c r="E7" s="210"/>
      <c r="F7" s="210"/>
      <c r="G7" s="210"/>
      <c r="H7" s="210"/>
      <c r="I7" s="210"/>
      <c r="J7" s="210"/>
      <c r="K7" s="210"/>
      <c r="L7" s="210"/>
      <c r="M7" s="210"/>
      <c r="N7" s="210"/>
      <c r="O7" s="210"/>
      <c r="P7" s="210"/>
      <c r="Q7" s="210"/>
      <c r="R7" s="115"/>
    </row>
    <row r="8" spans="1:20" ht="14.5" customHeight="1" x14ac:dyDescent="0.25">
      <c r="C8" s="210"/>
      <c r="D8" s="210"/>
      <c r="E8" s="210"/>
      <c r="F8" s="210"/>
      <c r="G8" s="210"/>
      <c r="H8" s="210"/>
      <c r="I8" s="210"/>
      <c r="J8" s="210"/>
      <c r="K8" s="210"/>
      <c r="L8" s="210"/>
      <c r="M8" s="210"/>
      <c r="N8" s="210"/>
      <c r="O8" s="210"/>
      <c r="P8" s="210"/>
      <c r="Q8" s="210"/>
      <c r="R8" s="115"/>
    </row>
    <row r="9" spans="1:20" ht="12" customHeight="1" x14ac:dyDescent="0.25">
      <c r="C9" s="88"/>
      <c r="D9" s="88"/>
      <c r="E9" s="88"/>
      <c r="K9" s="167"/>
    </row>
    <row r="10" spans="1:20" ht="14.5" customHeight="1" x14ac:dyDescent="0.25">
      <c r="B10" s="89" t="s">
        <v>19</v>
      </c>
      <c r="I10" s="205" t="s">
        <v>98</v>
      </c>
      <c r="J10" s="205"/>
      <c r="K10" s="205"/>
      <c r="L10" s="205"/>
      <c r="M10" s="205"/>
      <c r="N10" s="205"/>
      <c r="O10" s="205"/>
      <c r="P10" s="205"/>
      <c r="Q10" s="205"/>
    </row>
    <row r="11" spans="1:20" ht="27.65" customHeight="1" x14ac:dyDescent="0.15">
      <c r="B11" s="206" t="s">
        <v>14</v>
      </c>
      <c r="C11" s="206"/>
      <c r="D11" s="2"/>
      <c r="E11" s="2"/>
      <c r="F11" s="207" t="s">
        <v>17</v>
      </c>
      <c r="G11" s="207"/>
      <c r="H11" s="207"/>
      <c r="I11" s="207" t="s">
        <v>18</v>
      </c>
      <c r="J11" s="207"/>
      <c r="K11" s="207"/>
      <c r="L11" s="83" t="s">
        <v>56</v>
      </c>
      <c r="M11" s="207" t="s">
        <v>27</v>
      </c>
      <c r="N11" s="207"/>
      <c r="O11" s="207"/>
      <c r="P11" s="207"/>
      <c r="Q11" s="82">
        <v>3</v>
      </c>
    </row>
    <row r="12" spans="1:20" ht="13.15" customHeight="1" x14ac:dyDescent="0.25">
      <c r="B12" s="90" t="s">
        <v>13</v>
      </c>
      <c r="C12" s="90"/>
      <c r="D12" s="90"/>
      <c r="E12" s="90"/>
      <c r="F12" s="214">
        <f>'[1]Dados Meta 1'!B21</f>
        <v>8845</v>
      </c>
      <c r="G12" s="214"/>
      <c r="H12" s="214"/>
      <c r="I12" s="214">
        <f>'[1]Dados Meta 1'!D21</f>
        <v>2268</v>
      </c>
      <c r="J12" s="214"/>
      <c r="K12" s="214"/>
      <c r="L12" s="141">
        <f>'[1]Dados Meta 1'!P21</f>
        <v>0.24800437397484965</v>
      </c>
      <c r="M12" s="215">
        <f>'[1]Dados Meta 1'!Q21</f>
        <v>0.24800437397484965</v>
      </c>
      <c r="N12" s="215"/>
      <c r="O12" s="215"/>
      <c r="P12" s="215"/>
      <c r="Q12" s="91">
        <f>'[1]Dados Meta 1'!Q21</f>
        <v>0.24800437397484965</v>
      </c>
      <c r="R12" s="92"/>
      <c r="S12" s="92"/>
      <c r="T12" s="92"/>
    </row>
    <row r="13" spans="1:20" ht="13.15" customHeight="1" x14ac:dyDescent="0.25">
      <c r="B13" s="93" t="s">
        <v>12</v>
      </c>
      <c r="C13" s="93"/>
      <c r="D13" s="93"/>
      <c r="E13" s="93"/>
      <c r="F13" s="214">
        <f>'[1]Dados Meta 1'!B22</f>
        <v>21774</v>
      </c>
      <c r="G13" s="214"/>
      <c r="H13" s="214"/>
      <c r="I13" s="214">
        <f>'[1]Dados Meta 1'!D22</f>
        <v>5269</v>
      </c>
      <c r="J13" s="214"/>
      <c r="K13" s="214"/>
      <c r="L13" s="141">
        <f>'[1]Dados Meta 1'!P22</f>
        <v>0.24090160936356986</v>
      </c>
      <c r="M13" s="215">
        <f>'[1]Dados Meta 1'!Q22</f>
        <v>0.24299577650965601</v>
      </c>
      <c r="N13" s="215"/>
      <c r="O13" s="215"/>
      <c r="P13" s="215"/>
      <c r="Q13" s="91">
        <f>'[1]Dados Meta 1'!Q22</f>
        <v>0.24299577650965601</v>
      </c>
      <c r="R13" s="92"/>
      <c r="S13" s="92"/>
      <c r="T13" s="92"/>
    </row>
    <row r="14" spans="1:20" ht="13.15" customHeight="1" x14ac:dyDescent="0.25">
      <c r="B14" s="90" t="s">
        <v>11</v>
      </c>
      <c r="C14" s="90"/>
      <c r="D14" s="90"/>
      <c r="E14" s="90"/>
      <c r="F14" s="214"/>
      <c r="G14" s="214"/>
      <c r="H14" s="214"/>
      <c r="I14" s="214"/>
      <c r="J14" s="214"/>
      <c r="K14" s="214"/>
      <c r="L14" s="141"/>
      <c r="M14" s="215"/>
      <c r="N14" s="215"/>
      <c r="O14" s="215"/>
      <c r="P14" s="215"/>
      <c r="Q14" s="91"/>
      <c r="R14" s="92"/>
      <c r="S14" s="92"/>
      <c r="T14" s="92"/>
    </row>
    <row r="15" spans="1:20" ht="13.15" customHeight="1" x14ac:dyDescent="0.25">
      <c r="A15" s="90"/>
      <c r="B15" s="93" t="s">
        <v>10</v>
      </c>
      <c r="C15" s="93"/>
      <c r="D15" s="93"/>
      <c r="E15" s="93"/>
      <c r="F15" s="214"/>
      <c r="G15" s="214"/>
      <c r="H15" s="214"/>
      <c r="I15" s="214"/>
      <c r="J15" s="214"/>
      <c r="K15" s="214"/>
      <c r="L15" s="141"/>
      <c r="M15" s="215"/>
      <c r="N15" s="215"/>
      <c r="O15" s="215"/>
      <c r="P15" s="215"/>
      <c r="Q15" s="91"/>
      <c r="R15" s="92"/>
      <c r="S15" s="92"/>
      <c r="T15" s="92"/>
    </row>
    <row r="16" spans="1:20" ht="13.15" customHeight="1" x14ac:dyDescent="0.25">
      <c r="A16" s="90"/>
      <c r="B16" s="93" t="s">
        <v>9</v>
      </c>
      <c r="C16" s="160"/>
      <c r="D16" s="90"/>
      <c r="E16" s="90"/>
      <c r="F16" s="214"/>
      <c r="G16" s="214"/>
      <c r="H16" s="214"/>
      <c r="I16" s="214"/>
      <c r="J16" s="214"/>
      <c r="K16" s="214"/>
      <c r="L16" s="141"/>
      <c r="M16" s="215"/>
      <c r="N16" s="215"/>
      <c r="O16" s="215"/>
      <c r="P16" s="215"/>
      <c r="Q16" s="91"/>
      <c r="R16" s="92"/>
      <c r="S16" s="92"/>
      <c r="T16" s="92"/>
    </row>
    <row r="17" spans="1:17" ht="13.15" customHeight="1" x14ac:dyDescent="0.25">
      <c r="A17" s="90"/>
      <c r="B17" s="93" t="s">
        <v>8</v>
      </c>
      <c r="C17" s="93"/>
      <c r="D17" s="93"/>
      <c r="E17" s="93"/>
      <c r="F17" s="214"/>
      <c r="G17" s="214"/>
      <c r="H17" s="214"/>
      <c r="I17" s="214"/>
      <c r="J17" s="214"/>
      <c r="K17" s="214"/>
      <c r="L17" s="141"/>
      <c r="M17" s="215"/>
      <c r="N17" s="215"/>
      <c r="O17" s="215"/>
      <c r="P17" s="215"/>
      <c r="Q17" s="91"/>
    </row>
    <row r="18" spans="1:17" ht="13.15" customHeight="1" x14ac:dyDescent="0.25">
      <c r="A18" s="90"/>
      <c r="B18" s="90" t="s">
        <v>7</v>
      </c>
      <c r="C18" s="90"/>
      <c r="D18" s="90"/>
      <c r="E18" s="90"/>
      <c r="F18" s="214"/>
      <c r="G18" s="214"/>
      <c r="H18" s="214"/>
      <c r="I18" s="214"/>
      <c r="J18" s="214"/>
      <c r="K18" s="214"/>
      <c r="L18" s="141"/>
      <c r="M18" s="215"/>
      <c r="N18" s="215"/>
      <c r="O18" s="215"/>
      <c r="P18" s="215"/>
      <c r="Q18" s="91"/>
    </row>
    <row r="19" spans="1:17" ht="13.15" customHeight="1" x14ac:dyDescent="0.25">
      <c r="B19" s="93" t="s">
        <v>6</v>
      </c>
      <c r="C19" s="93"/>
      <c r="D19" s="93"/>
      <c r="E19" s="93"/>
      <c r="F19" s="214"/>
      <c r="G19" s="214"/>
      <c r="H19" s="214"/>
      <c r="I19" s="214"/>
      <c r="J19" s="214"/>
      <c r="K19" s="214"/>
      <c r="L19" s="141"/>
      <c r="M19" s="215"/>
      <c r="N19" s="215"/>
      <c r="O19" s="215"/>
      <c r="P19" s="215"/>
      <c r="Q19" s="91"/>
    </row>
    <row r="20" spans="1:17" ht="13.15" customHeight="1" x14ac:dyDescent="0.25">
      <c r="B20" s="90" t="s">
        <v>5</v>
      </c>
      <c r="C20" s="90"/>
      <c r="D20" s="90"/>
      <c r="E20" s="90"/>
      <c r="F20" s="214"/>
      <c r="G20" s="214"/>
      <c r="H20" s="214"/>
      <c r="I20" s="214"/>
      <c r="J20" s="214"/>
      <c r="K20" s="214"/>
      <c r="L20" s="141"/>
      <c r="M20" s="215"/>
      <c r="N20" s="215"/>
      <c r="O20" s="215"/>
      <c r="P20" s="215"/>
      <c r="Q20" s="91"/>
    </row>
    <row r="21" spans="1:17" ht="13.15" customHeight="1" x14ac:dyDescent="0.25">
      <c r="B21" s="93" t="s">
        <v>4</v>
      </c>
      <c r="C21" s="93"/>
      <c r="D21" s="93"/>
      <c r="E21" s="93"/>
      <c r="F21" s="214"/>
      <c r="G21" s="214"/>
      <c r="H21" s="214"/>
      <c r="I21" s="214"/>
      <c r="J21" s="214"/>
      <c r="K21" s="214"/>
      <c r="L21" s="141"/>
      <c r="M21" s="215"/>
      <c r="N21" s="215"/>
      <c r="O21" s="215"/>
      <c r="P21" s="215"/>
      <c r="Q21" s="91"/>
    </row>
    <row r="22" spans="1:17" ht="13.15" customHeight="1" x14ac:dyDescent="0.25">
      <c r="B22" s="90" t="s">
        <v>3</v>
      </c>
      <c r="C22" s="90"/>
      <c r="D22" s="90"/>
      <c r="E22" s="90"/>
      <c r="F22" s="214"/>
      <c r="G22" s="214"/>
      <c r="H22" s="214"/>
      <c r="I22" s="214"/>
      <c r="J22" s="214"/>
      <c r="K22" s="214"/>
      <c r="L22" s="141"/>
      <c r="M22" s="215"/>
      <c r="N22" s="215"/>
      <c r="O22" s="215"/>
      <c r="P22" s="215"/>
      <c r="Q22" s="91"/>
    </row>
    <row r="23" spans="1:17" ht="13.15" customHeight="1" x14ac:dyDescent="0.25">
      <c r="B23" s="93" t="s">
        <v>2</v>
      </c>
      <c r="C23" s="93"/>
      <c r="D23" s="93"/>
      <c r="E23" s="93"/>
      <c r="F23" s="214"/>
      <c r="G23" s="214"/>
      <c r="H23" s="214"/>
      <c r="I23" s="214"/>
      <c r="J23" s="214"/>
      <c r="K23" s="214"/>
      <c r="L23" s="141"/>
      <c r="M23" s="215"/>
      <c r="N23" s="215"/>
      <c r="O23" s="215"/>
      <c r="P23" s="215"/>
      <c r="Q23" s="91"/>
    </row>
    <row r="24" spans="1:17" ht="14.5" customHeight="1" x14ac:dyDescent="0.25">
      <c r="B24" s="206" t="s">
        <v>1</v>
      </c>
      <c r="C24" s="206"/>
      <c r="D24" s="2"/>
      <c r="E24" s="2"/>
      <c r="F24" s="211">
        <f>SUM(F12:F23)</f>
        <v>30619</v>
      </c>
      <c r="G24" s="211"/>
      <c r="H24" s="211"/>
      <c r="I24" s="211">
        <f>SUM(I12:I23)</f>
        <v>7537</v>
      </c>
      <c r="J24" s="211"/>
      <c r="K24" s="211"/>
      <c r="L24" s="84" t="s">
        <v>38</v>
      </c>
      <c r="M24" s="212">
        <f>'[1]Dados Meta 1'!Q32</f>
        <v>0.24299577650965601</v>
      </c>
      <c r="N24" s="212"/>
      <c r="O24" s="212"/>
      <c r="P24" s="212"/>
      <c r="Q24" s="94">
        <f>M24</f>
        <v>0.24299577650965601</v>
      </c>
    </row>
    <row r="25" spans="1:17" ht="13.15" customHeight="1" x14ac:dyDescent="0.25">
      <c r="B25" s="95" t="s">
        <v>45</v>
      </c>
      <c r="C25" s="95"/>
      <c r="D25" s="95"/>
      <c r="E25" s="95"/>
      <c r="F25" s="95"/>
      <c r="G25" s="95"/>
      <c r="H25" s="95"/>
      <c r="I25" s="95"/>
      <c r="J25" s="95"/>
      <c r="K25" s="95"/>
      <c r="L25" s="95"/>
      <c r="M25" s="95"/>
      <c r="N25" s="95"/>
    </row>
    <row r="26" spans="1:17" ht="13.15" customHeight="1" x14ac:dyDescent="0.25">
      <c r="B26" s="95" t="s">
        <v>46</v>
      </c>
      <c r="C26" s="95"/>
      <c r="D26" s="95"/>
      <c r="E26" s="95"/>
      <c r="F26" s="95"/>
      <c r="G26" s="95"/>
      <c r="H26" s="95"/>
      <c r="I26" s="95"/>
      <c r="J26" s="95"/>
      <c r="K26" s="95"/>
      <c r="L26" s="95"/>
      <c r="M26" s="95"/>
      <c r="N26" s="95"/>
    </row>
    <row r="27" spans="1:17" ht="13.15" customHeight="1" x14ac:dyDescent="0.25">
      <c r="B27" s="95" t="s">
        <v>42</v>
      </c>
      <c r="C27" s="95"/>
      <c r="D27" s="95"/>
      <c r="E27" s="95"/>
      <c r="F27" s="95"/>
      <c r="H27" s="96" t="s">
        <v>0</v>
      </c>
      <c r="I27" s="95"/>
      <c r="J27" s="95"/>
      <c r="L27" s="114" t="s">
        <v>40</v>
      </c>
      <c r="M27" s="95" t="s">
        <v>41</v>
      </c>
      <c r="N27" s="95"/>
    </row>
    <row r="28" spans="1:17" ht="13.15" customHeight="1" x14ac:dyDescent="0.25">
      <c r="B28" s="95"/>
      <c r="C28" s="95"/>
      <c r="D28" s="95"/>
      <c r="E28" s="95"/>
      <c r="G28" s="95"/>
      <c r="H28" s="95"/>
      <c r="K28" s="95"/>
      <c r="L28" s="95"/>
      <c r="M28" s="95"/>
    </row>
    <row r="29" spans="1:17" ht="13.15" customHeight="1" x14ac:dyDescent="0.25">
      <c r="B29" s="95"/>
      <c r="C29" s="95"/>
      <c r="D29" s="95"/>
      <c r="E29" s="95"/>
      <c r="G29" s="95"/>
      <c r="H29" s="95"/>
      <c r="I29" s="95"/>
      <c r="J29" s="95"/>
      <c r="K29" s="95"/>
      <c r="L29" s="95"/>
      <c r="M29" s="95"/>
      <c r="N29" s="95"/>
      <c r="P29" s="97"/>
    </row>
    <row r="30" spans="1:17" ht="13.15" customHeight="1" x14ac:dyDescent="0.25">
      <c r="B30" s="95"/>
      <c r="C30" s="95"/>
      <c r="D30" s="95"/>
      <c r="E30" s="95"/>
      <c r="G30" s="95"/>
      <c r="H30" s="95"/>
      <c r="I30" s="95"/>
      <c r="J30" s="95"/>
      <c r="K30" s="95"/>
      <c r="L30" s="95"/>
      <c r="M30" s="95"/>
      <c r="N30" s="95"/>
      <c r="P30" s="97"/>
    </row>
    <row r="31" spans="1:17" ht="14.5" customHeight="1" x14ac:dyDescent="0.25">
      <c r="P31" s="97"/>
    </row>
    <row r="32" spans="1:17" ht="14.5" customHeight="1" x14ac:dyDescent="0.25"/>
    <row r="33" spans="3:16" ht="14.5" customHeight="1" x14ac:dyDescent="0.25"/>
    <row r="34" spans="3:16" ht="14.5" customHeight="1" x14ac:dyDescent="0.25"/>
    <row r="35" spans="3:16" ht="14.5" customHeight="1" x14ac:dyDescent="0.25"/>
    <row r="36" spans="3:16" ht="14.5" customHeight="1" x14ac:dyDescent="0.25"/>
    <row r="37" spans="3:16" ht="14.5" customHeight="1" x14ac:dyDescent="0.25"/>
    <row r="38" spans="3:16" ht="14.5" customHeight="1" x14ac:dyDescent="0.25"/>
    <row r="39" spans="3:16" ht="14.5" customHeight="1" x14ac:dyDescent="0.25"/>
    <row r="40" spans="3:16" ht="14.5" customHeight="1" x14ac:dyDescent="0.25"/>
    <row r="47" spans="3:16" x14ac:dyDescent="0.25">
      <c r="C47" s="103"/>
      <c r="D47" s="103"/>
      <c r="E47" s="103"/>
      <c r="F47" s="103"/>
      <c r="G47" s="103"/>
      <c r="H47" s="103"/>
      <c r="I47" s="103"/>
      <c r="J47" s="103"/>
      <c r="K47" s="103"/>
      <c r="L47" s="103"/>
      <c r="M47" s="103"/>
      <c r="N47" s="103"/>
      <c r="O47" s="103"/>
    </row>
    <row r="48" spans="3:16" ht="14.5" customHeight="1" x14ac:dyDescent="0.25">
      <c r="C48" s="213"/>
      <c r="D48" s="213"/>
      <c r="E48" s="213"/>
      <c r="F48" s="213"/>
      <c r="G48" s="213"/>
      <c r="H48" s="213"/>
      <c r="I48" s="213"/>
      <c r="J48" s="213"/>
      <c r="K48" s="213"/>
      <c r="L48" s="213"/>
      <c r="M48" s="213"/>
      <c r="N48" s="213"/>
      <c r="O48" s="213"/>
      <c r="P48" s="213"/>
    </row>
    <row r="49" spans="1:17" ht="14.5" customHeight="1" x14ac:dyDescent="0.25">
      <c r="B49" s="102"/>
      <c r="C49" s="213"/>
      <c r="D49" s="213"/>
      <c r="E49" s="213"/>
      <c r="F49" s="213"/>
      <c r="G49" s="213"/>
      <c r="H49" s="213"/>
      <c r="I49" s="213"/>
      <c r="J49" s="213"/>
      <c r="K49" s="213"/>
      <c r="L49" s="213"/>
      <c r="M49" s="213"/>
      <c r="N49" s="213"/>
      <c r="O49" s="213"/>
      <c r="P49" s="213"/>
    </row>
    <row r="50" spans="1:17" x14ac:dyDescent="0.25">
      <c r="B50" s="102"/>
      <c r="C50" s="213"/>
      <c r="D50" s="213"/>
      <c r="E50" s="213"/>
      <c r="F50" s="213"/>
      <c r="G50" s="213"/>
      <c r="H50" s="213"/>
      <c r="I50" s="213"/>
      <c r="J50" s="213"/>
      <c r="K50" s="213"/>
      <c r="L50" s="213"/>
      <c r="M50" s="213"/>
      <c r="N50" s="213"/>
      <c r="O50" s="213"/>
      <c r="P50" s="213"/>
    </row>
    <row r="51" spans="1:17" x14ac:dyDescent="0.25">
      <c r="B51" s="102"/>
      <c r="C51" s="213"/>
      <c r="D51" s="213"/>
      <c r="E51" s="213"/>
      <c r="F51" s="213"/>
      <c r="G51" s="213"/>
      <c r="H51" s="213"/>
      <c r="I51" s="213"/>
      <c r="J51" s="213"/>
      <c r="K51" s="213"/>
      <c r="L51" s="213"/>
      <c r="M51" s="213"/>
      <c r="N51" s="213"/>
      <c r="O51" s="213"/>
      <c r="P51" s="213"/>
    </row>
    <row r="52" spans="1:17" x14ac:dyDescent="0.25">
      <c r="B52" s="102"/>
      <c r="C52" s="112"/>
      <c r="D52" s="143"/>
      <c r="E52" s="143"/>
      <c r="F52" s="143"/>
      <c r="G52" s="143"/>
      <c r="H52" s="143"/>
      <c r="I52" s="143"/>
      <c r="J52" s="143"/>
      <c r="K52" s="143"/>
      <c r="L52" s="143"/>
      <c r="M52" s="143"/>
      <c r="N52" s="143"/>
      <c r="O52" s="143"/>
      <c r="P52" s="143"/>
    </row>
    <row r="53" spans="1:17" x14ac:dyDescent="0.25">
      <c r="B53" s="102"/>
      <c r="C53" s="112"/>
      <c r="D53" s="112"/>
      <c r="E53" s="112"/>
      <c r="F53" s="112"/>
      <c r="G53" s="112"/>
      <c r="H53" s="112"/>
      <c r="I53" s="112"/>
      <c r="J53" s="112"/>
      <c r="K53" s="112"/>
      <c r="L53" s="112"/>
      <c r="M53" s="112"/>
      <c r="N53" s="112"/>
      <c r="P53" s="102"/>
      <c r="Q53" s="90"/>
    </row>
    <row r="55" spans="1:17" x14ac:dyDescent="0.25">
      <c r="A55" s="99"/>
    </row>
  </sheetData>
  <mergeCells count="49">
    <mergeCell ref="B24:C24"/>
    <mergeCell ref="F24:H24"/>
    <mergeCell ref="I24:K24"/>
    <mergeCell ref="M24:P24"/>
    <mergeCell ref="F22:H22"/>
    <mergeCell ref="I22:K22"/>
    <mergeCell ref="M22:P22"/>
    <mergeCell ref="F23:H23"/>
    <mergeCell ref="I23:K23"/>
    <mergeCell ref="M23:P23"/>
    <mergeCell ref="C7:Q8"/>
    <mergeCell ref="F14:H14"/>
    <mergeCell ref="F12:H12"/>
    <mergeCell ref="I12:K12"/>
    <mergeCell ref="M12:P12"/>
    <mergeCell ref="F13:H13"/>
    <mergeCell ref="I13:K13"/>
    <mergeCell ref="M13:P13"/>
    <mergeCell ref="F17:H17"/>
    <mergeCell ref="I17:K17"/>
    <mergeCell ref="M17:P17"/>
    <mergeCell ref="M21:P21"/>
    <mergeCell ref="F18:H18"/>
    <mergeCell ref="I18:K18"/>
    <mergeCell ref="M18:P18"/>
    <mergeCell ref="F19:H19"/>
    <mergeCell ref="I19:K19"/>
    <mergeCell ref="M19:P19"/>
    <mergeCell ref="F20:H20"/>
    <mergeCell ref="I20:K20"/>
    <mergeCell ref="M20:P20"/>
    <mergeCell ref="F21:H21"/>
    <mergeCell ref="I21:K21"/>
    <mergeCell ref="C48:P51"/>
    <mergeCell ref="C2:R2"/>
    <mergeCell ref="A4:O4"/>
    <mergeCell ref="I10:Q10"/>
    <mergeCell ref="B11:C11"/>
    <mergeCell ref="F11:H11"/>
    <mergeCell ref="I11:K11"/>
    <mergeCell ref="M11:P11"/>
    <mergeCell ref="I14:K14"/>
    <mergeCell ref="M14:P14"/>
    <mergeCell ref="F15:H15"/>
    <mergeCell ref="I15:K15"/>
    <mergeCell ref="M15:P15"/>
    <mergeCell ref="F16:H16"/>
    <mergeCell ref="I16:K16"/>
    <mergeCell ref="M16:P16"/>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54"/>
  <sheetViews>
    <sheetView workbookViewId="0">
      <selection activeCell="D47" sqref="D47:P51"/>
    </sheetView>
  </sheetViews>
  <sheetFormatPr defaultColWidth="8.81640625" defaultRowHeight="14.5" x14ac:dyDescent="0.25"/>
  <cols>
    <col min="1" max="1" width="9.453125" style="86" customWidth="1"/>
    <col min="2" max="2" width="3" style="86" customWidth="1"/>
    <col min="3" max="3" width="7.1796875" style="86" customWidth="1"/>
    <col min="4" max="5" width="0.81640625" style="86" customWidth="1"/>
    <col min="6" max="6" width="11.453125" style="86" customWidth="1"/>
    <col min="7" max="8" width="3.1796875" style="86" customWidth="1"/>
    <col min="9" max="9" width="13.26953125" style="86" customWidth="1"/>
    <col min="10" max="10" width="2.26953125" style="86" customWidth="1"/>
    <col min="11" max="11" width="2" style="86" customWidth="1"/>
    <col min="12" max="12" width="15.1796875" style="86" customWidth="1"/>
    <col min="13" max="13" width="7.7265625" style="86" customWidth="1"/>
    <col min="14" max="14" width="2.54296875" style="86" customWidth="1"/>
    <col min="15" max="15" width="2.7265625" style="86" customWidth="1"/>
    <col min="16" max="16" width="3" style="86" customWidth="1"/>
    <col min="17" max="17" width="2.7265625" style="86" customWidth="1"/>
    <col min="18" max="18" width="9.7265625" style="86" customWidth="1"/>
    <col min="19" max="22" width="8.81640625" style="86"/>
    <col min="23" max="23" width="9.7265625" style="86" customWidth="1"/>
    <col min="24" max="16384" width="8.81640625" style="86"/>
  </cols>
  <sheetData>
    <row r="1" spans="1:20" ht="15" customHeight="1" x14ac:dyDescent="0.25"/>
    <row r="2" spans="1:20" ht="15.75" customHeight="1" x14ac:dyDescent="0.25">
      <c r="C2" s="203" t="s">
        <v>15</v>
      </c>
      <c r="D2" s="203"/>
      <c r="E2" s="203"/>
      <c r="F2" s="203"/>
      <c r="G2" s="203"/>
      <c r="H2" s="203"/>
      <c r="I2" s="203"/>
      <c r="J2" s="203"/>
      <c r="K2" s="203"/>
      <c r="L2" s="203"/>
      <c r="M2" s="203"/>
      <c r="N2" s="203"/>
      <c r="O2" s="203"/>
      <c r="P2" s="203"/>
      <c r="Q2" s="203"/>
      <c r="R2" s="203"/>
    </row>
    <row r="3" spans="1:20" ht="15.75" customHeight="1" x14ac:dyDescent="0.25">
      <c r="B3" s="87"/>
      <c r="C3" s="87"/>
      <c r="D3" s="87"/>
      <c r="E3" s="87"/>
      <c r="F3" s="87"/>
      <c r="G3" s="87"/>
      <c r="H3" s="87"/>
      <c r="I3" s="87"/>
      <c r="J3" s="87"/>
      <c r="K3" s="87"/>
      <c r="L3" s="87"/>
      <c r="M3" s="87"/>
      <c r="N3" s="87"/>
      <c r="O3" s="87"/>
    </row>
    <row r="4" spans="1:20" ht="22.15" customHeight="1" x14ac:dyDescent="0.25">
      <c r="A4" s="204"/>
      <c r="B4" s="204"/>
      <c r="C4" s="204"/>
      <c r="D4" s="204"/>
      <c r="E4" s="204"/>
      <c r="F4" s="204"/>
      <c r="G4" s="204"/>
      <c r="H4" s="204"/>
      <c r="I4" s="204"/>
      <c r="J4" s="204"/>
      <c r="K4" s="204"/>
      <c r="L4" s="204"/>
      <c r="M4" s="204"/>
      <c r="N4" s="204"/>
      <c r="O4" s="204"/>
    </row>
    <row r="5" spans="1:20" ht="14.5" customHeight="1" x14ac:dyDescent="0.25"/>
    <row r="6" spans="1:20" ht="15.65" customHeight="1" x14ac:dyDescent="0.25">
      <c r="C6" s="40" t="s">
        <v>26</v>
      </c>
      <c r="D6" s="16"/>
      <c r="E6" s="16"/>
    </row>
    <row r="7" spans="1:20" ht="14.5" customHeight="1" x14ac:dyDescent="0.25">
      <c r="C7" s="210" t="s">
        <v>102</v>
      </c>
      <c r="D7" s="210"/>
      <c r="E7" s="210"/>
      <c r="F7" s="210"/>
      <c r="G7" s="210"/>
      <c r="H7" s="210"/>
      <c r="I7" s="210"/>
      <c r="J7" s="210"/>
      <c r="K7" s="210"/>
      <c r="L7" s="210"/>
      <c r="M7" s="210"/>
      <c r="N7" s="210"/>
      <c r="O7" s="210"/>
      <c r="P7" s="210"/>
      <c r="Q7" s="210"/>
      <c r="R7" s="142"/>
    </row>
    <row r="8" spans="1:20" ht="14.5" customHeight="1" x14ac:dyDescent="0.25">
      <c r="C8" s="210"/>
      <c r="D8" s="210"/>
      <c r="E8" s="210"/>
      <c r="F8" s="210"/>
      <c r="G8" s="210"/>
      <c r="H8" s="210"/>
      <c r="I8" s="210"/>
      <c r="J8" s="210"/>
      <c r="K8" s="210"/>
      <c r="L8" s="210"/>
      <c r="M8" s="210"/>
      <c r="N8" s="210"/>
      <c r="O8" s="210"/>
      <c r="P8" s="210"/>
      <c r="Q8" s="210"/>
      <c r="R8" s="142"/>
    </row>
    <row r="9" spans="1:20" ht="12" customHeight="1" x14ac:dyDescent="0.25">
      <c r="C9" s="88"/>
      <c r="D9" s="88"/>
      <c r="E9" s="88"/>
      <c r="K9" s="167"/>
    </row>
    <row r="10" spans="1:20" ht="14.5" customHeight="1" x14ac:dyDescent="0.25">
      <c r="B10" s="89" t="s">
        <v>20</v>
      </c>
      <c r="I10" s="205" t="s">
        <v>98</v>
      </c>
      <c r="J10" s="205"/>
      <c r="K10" s="205"/>
      <c r="L10" s="205"/>
      <c r="M10" s="205"/>
      <c r="N10" s="205"/>
      <c r="O10" s="205"/>
      <c r="P10" s="205"/>
      <c r="Q10" s="205"/>
    </row>
    <row r="11" spans="1:20" ht="27.65" customHeight="1" x14ac:dyDescent="0.15">
      <c r="B11" s="206" t="s">
        <v>14</v>
      </c>
      <c r="C11" s="206"/>
      <c r="D11" s="2"/>
      <c r="E11" s="2"/>
      <c r="F11" s="207" t="s">
        <v>17</v>
      </c>
      <c r="G11" s="207"/>
      <c r="H11" s="207"/>
      <c r="I11" s="207" t="s">
        <v>18</v>
      </c>
      <c r="J11" s="207"/>
      <c r="K11" s="207"/>
      <c r="L11" s="83" t="s">
        <v>56</v>
      </c>
      <c r="M11" s="207" t="s">
        <v>27</v>
      </c>
      <c r="N11" s="207"/>
      <c r="O11" s="207"/>
      <c r="P11" s="207"/>
      <c r="Q11" s="82">
        <v>3</v>
      </c>
    </row>
    <row r="12" spans="1:20" ht="13.15" customHeight="1" x14ac:dyDescent="0.25">
      <c r="B12" s="90" t="s">
        <v>13</v>
      </c>
      <c r="C12" s="90"/>
      <c r="D12" s="90"/>
      <c r="E12" s="90"/>
      <c r="F12" s="214">
        <f>'[1]Dados Meta 1'!B38</f>
        <v>41250</v>
      </c>
      <c r="G12" s="214"/>
      <c r="H12" s="214"/>
      <c r="I12" s="214">
        <f>'[1]Dados Meta 1'!D38</f>
        <v>21035</v>
      </c>
      <c r="J12" s="214"/>
      <c r="K12" s="214"/>
      <c r="L12" s="141">
        <f>'[1]Dados Meta 1'!P38</f>
        <v>0.501669449081803</v>
      </c>
      <c r="M12" s="215">
        <f>'[1]Dados Meta 1'!Q38</f>
        <v>0.501669449081803</v>
      </c>
      <c r="N12" s="215"/>
      <c r="O12" s="215"/>
      <c r="P12" s="215"/>
      <c r="Q12" s="91">
        <f>'[1]Dados Meta 1'!Q38</f>
        <v>0.501669449081803</v>
      </c>
      <c r="R12" s="92"/>
      <c r="S12" s="92"/>
      <c r="T12" s="92"/>
    </row>
    <row r="13" spans="1:20" ht="13.15" customHeight="1" x14ac:dyDescent="0.25">
      <c r="B13" s="93" t="s">
        <v>12</v>
      </c>
      <c r="C13" s="93"/>
      <c r="D13" s="93"/>
      <c r="E13" s="93"/>
      <c r="F13" s="214">
        <f>'[1]Dados Meta 1'!B39</f>
        <v>56982</v>
      </c>
      <c r="G13" s="214"/>
      <c r="H13" s="214"/>
      <c r="I13" s="214">
        <f>'[1]Dados Meta 1'!D39</f>
        <v>37971</v>
      </c>
      <c r="J13" s="214"/>
      <c r="K13" s="214"/>
      <c r="L13" s="141">
        <f>'[1]Dados Meta 1'!P39</f>
        <v>0.66286681912609324</v>
      </c>
      <c r="M13" s="215">
        <f>'[1]Dados Meta 1'!Q39</f>
        <v>0.59474060858960021</v>
      </c>
      <c r="N13" s="215"/>
      <c r="O13" s="215"/>
      <c r="P13" s="215"/>
      <c r="Q13" s="91">
        <f>'[1]Dados Meta 1'!Q39</f>
        <v>0.59474060858960021</v>
      </c>
      <c r="R13" s="92"/>
      <c r="S13" s="92"/>
      <c r="T13" s="92"/>
    </row>
    <row r="14" spans="1:20" ht="13.15" customHeight="1" x14ac:dyDescent="0.25">
      <c r="B14" s="90" t="s">
        <v>11</v>
      </c>
      <c r="C14" s="90"/>
      <c r="D14" s="90"/>
      <c r="E14" s="90"/>
      <c r="F14" s="214"/>
      <c r="G14" s="214"/>
      <c r="H14" s="214"/>
      <c r="I14" s="214"/>
      <c r="J14" s="214"/>
      <c r="K14" s="214"/>
      <c r="L14" s="141"/>
      <c r="M14" s="215"/>
      <c r="N14" s="215"/>
      <c r="O14" s="215"/>
      <c r="P14" s="215"/>
      <c r="Q14" s="91"/>
      <c r="R14" s="92"/>
      <c r="S14" s="92"/>
      <c r="T14" s="92"/>
    </row>
    <row r="15" spans="1:20" ht="13.15" customHeight="1" x14ac:dyDescent="0.25">
      <c r="A15" s="90"/>
      <c r="B15" s="93" t="s">
        <v>10</v>
      </c>
      <c r="C15" s="93"/>
      <c r="D15" s="93"/>
      <c r="E15" s="93"/>
      <c r="F15" s="214"/>
      <c r="G15" s="214"/>
      <c r="H15" s="214"/>
      <c r="I15" s="214"/>
      <c r="J15" s="214"/>
      <c r="K15" s="214"/>
      <c r="L15" s="141"/>
      <c r="M15" s="215"/>
      <c r="N15" s="215"/>
      <c r="O15" s="215"/>
      <c r="P15" s="215"/>
      <c r="Q15" s="91"/>
      <c r="R15" s="92"/>
      <c r="S15" s="92"/>
      <c r="T15" s="92"/>
    </row>
    <row r="16" spans="1:20" ht="13.15" customHeight="1" x14ac:dyDescent="0.25">
      <c r="A16" s="90"/>
      <c r="B16" s="93" t="s">
        <v>9</v>
      </c>
      <c r="C16" s="160"/>
      <c r="D16" s="90"/>
      <c r="E16" s="90"/>
      <c r="F16" s="214"/>
      <c r="G16" s="214"/>
      <c r="H16" s="214"/>
      <c r="I16" s="214"/>
      <c r="J16" s="214"/>
      <c r="K16" s="214"/>
      <c r="L16" s="141"/>
      <c r="M16" s="215"/>
      <c r="N16" s="215"/>
      <c r="O16" s="215"/>
      <c r="P16" s="215"/>
      <c r="Q16" s="91"/>
      <c r="R16" s="92"/>
      <c r="S16" s="92"/>
      <c r="T16" s="92"/>
    </row>
    <row r="17" spans="1:24" ht="13.15" customHeight="1" x14ac:dyDescent="0.25">
      <c r="A17" s="90"/>
      <c r="B17" s="93" t="s">
        <v>8</v>
      </c>
      <c r="C17" s="93"/>
      <c r="D17" s="93"/>
      <c r="E17" s="93"/>
      <c r="F17" s="214"/>
      <c r="G17" s="214"/>
      <c r="H17" s="214"/>
      <c r="I17" s="214"/>
      <c r="J17" s="214"/>
      <c r="K17" s="214"/>
      <c r="L17" s="141"/>
      <c r="M17" s="215"/>
      <c r="N17" s="215"/>
      <c r="O17" s="215"/>
      <c r="P17" s="215"/>
      <c r="Q17" s="91"/>
    </row>
    <row r="18" spans="1:24" ht="13.15" customHeight="1" x14ac:dyDescent="0.25">
      <c r="A18" s="90"/>
      <c r="B18" s="90" t="s">
        <v>7</v>
      </c>
      <c r="C18" s="90"/>
      <c r="D18" s="90"/>
      <c r="E18" s="90"/>
      <c r="F18" s="214"/>
      <c r="G18" s="214"/>
      <c r="H18" s="214"/>
      <c r="I18" s="214"/>
      <c r="J18" s="214"/>
      <c r="K18" s="214"/>
      <c r="L18" s="141"/>
      <c r="M18" s="215"/>
      <c r="N18" s="215"/>
      <c r="O18" s="215"/>
      <c r="P18" s="215"/>
      <c r="Q18" s="91"/>
    </row>
    <row r="19" spans="1:24" ht="13.15" customHeight="1" x14ac:dyDescent="0.25">
      <c r="B19" s="93" t="s">
        <v>6</v>
      </c>
      <c r="C19" s="93"/>
      <c r="D19" s="93"/>
      <c r="E19" s="93"/>
      <c r="F19" s="214"/>
      <c r="G19" s="214"/>
      <c r="H19" s="214"/>
      <c r="I19" s="214"/>
      <c r="J19" s="214"/>
      <c r="K19" s="214"/>
      <c r="L19" s="141"/>
      <c r="M19" s="215"/>
      <c r="N19" s="215"/>
      <c r="O19" s="215"/>
      <c r="P19" s="215"/>
      <c r="Q19" s="91"/>
    </row>
    <row r="20" spans="1:24" ht="13.15" customHeight="1" x14ac:dyDescent="0.25">
      <c r="B20" s="90" t="s">
        <v>5</v>
      </c>
      <c r="C20" s="90"/>
      <c r="D20" s="90"/>
      <c r="E20" s="90"/>
      <c r="F20" s="214"/>
      <c r="G20" s="214"/>
      <c r="H20" s="214"/>
      <c r="I20" s="214"/>
      <c r="J20" s="214"/>
      <c r="K20" s="214"/>
      <c r="L20" s="141"/>
      <c r="M20" s="215"/>
      <c r="N20" s="215"/>
      <c r="O20" s="215"/>
      <c r="P20" s="215"/>
      <c r="Q20" s="91"/>
    </row>
    <row r="21" spans="1:24" ht="13.15" customHeight="1" x14ac:dyDescent="0.25">
      <c r="B21" s="93" t="s">
        <v>4</v>
      </c>
      <c r="C21" s="93"/>
      <c r="D21" s="93"/>
      <c r="E21" s="93"/>
      <c r="F21" s="214"/>
      <c r="G21" s="214"/>
      <c r="H21" s="214"/>
      <c r="I21" s="214"/>
      <c r="J21" s="214"/>
      <c r="K21" s="214"/>
      <c r="L21" s="141"/>
      <c r="M21" s="215"/>
      <c r="N21" s="215"/>
      <c r="O21" s="215"/>
      <c r="P21" s="215"/>
      <c r="Q21" s="91"/>
    </row>
    <row r="22" spans="1:24" ht="13.15" customHeight="1" x14ac:dyDescent="0.25">
      <c r="B22" s="90" t="s">
        <v>3</v>
      </c>
      <c r="C22" s="90"/>
      <c r="D22" s="90"/>
      <c r="E22" s="90"/>
      <c r="F22" s="214"/>
      <c r="G22" s="214"/>
      <c r="H22" s="214"/>
      <c r="I22" s="214"/>
      <c r="J22" s="214"/>
      <c r="K22" s="214"/>
      <c r="L22" s="141"/>
      <c r="M22" s="215"/>
      <c r="N22" s="215"/>
      <c r="O22" s="215"/>
      <c r="P22" s="215"/>
      <c r="Q22" s="91"/>
    </row>
    <row r="23" spans="1:24" ht="13.15" customHeight="1" x14ac:dyDescent="0.25">
      <c r="B23" s="93" t="s">
        <v>2</v>
      </c>
      <c r="C23" s="93"/>
      <c r="D23" s="93"/>
      <c r="E23" s="93"/>
      <c r="F23" s="214"/>
      <c r="G23" s="214"/>
      <c r="H23" s="214"/>
      <c r="I23" s="214"/>
      <c r="J23" s="214"/>
      <c r="K23" s="214"/>
      <c r="L23" s="141"/>
      <c r="M23" s="215"/>
      <c r="N23" s="215"/>
      <c r="O23" s="215"/>
      <c r="P23" s="215"/>
      <c r="Q23" s="91"/>
    </row>
    <row r="24" spans="1:24" ht="14.5" customHeight="1" x14ac:dyDescent="0.25">
      <c r="B24" s="206" t="s">
        <v>1</v>
      </c>
      <c r="C24" s="206"/>
      <c r="D24" s="2"/>
      <c r="E24" s="2"/>
      <c r="F24" s="211">
        <f>SUM(F12:F23)</f>
        <v>98232</v>
      </c>
      <c r="G24" s="211"/>
      <c r="H24" s="211"/>
      <c r="I24" s="211">
        <f>SUM(I12:I23)</f>
        <v>59006</v>
      </c>
      <c r="J24" s="211"/>
      <c r="K24" s="211"/>
      <c r="L24" s="84" t="s">
        <v>38</v>
      </c>
      <c r="M24" s="212">
        <f>'[1]Dados Meta 1'!Q49</f>
        <v>0.59474060858960021</v>
      </c>
      <c r="N24" s="212"/>
      <c r="O24" s="212"/>
      <c r="P24" s="212"/>
      <c r="Q24" s="94">
        <f>M24</f>
        <v>0.59474060858960021</v>
      </c>
    </row>
    <row r="25" spans="1:24" ht="13.15" customHeight="1" x14ac:dyDescent="0.25">
      <c r="B25" s="95" t="s">
        <v>45</v>
      </c>
      <c r="C25" s="95"/>
      <c r="D25" s="95"/>
      <c r="E25" s="95"/>
      <c r="F25" s="95"/>
      <c r="G25" s="95"/>
      <c r="H25" s="95"/>
      <c r="I25" s="95"/>
      <c r="J25" s="95"/>
      <c r="K25" s="95"/>
      <c r="L25" s="95"/>
      <c r="M25" s="95"/>
      <c r="N25" s="95"/>
    </row>
    <row r="26" spans="1:24" ht="13.15" customHeight="1" x14ac:dyDescent="0.25">
      <c r="B26" s="95" t="s">
        <v>46</v>
      </c>
      <c r="C26" s="95"/>
      <c r="D26" s="95"/>
      <c r="E26" s="95"/>
      <c r="F26" s="95"/>
      <c r="G26" s="95"/>
      <c r="H26" s="95"/>
      <c r="I26" s="95"/>
      <c r="J26" s="95"/>
      <c r="K26" s="95"/>
      <c r="L26" s="95"/>
      <c r="M26" s="95"/>
      <c r="N26" s="95"/>
    </row>
    <row r="27" spans="1:24" ht="13.15" customHeight="1" x14ac:dyDescent="0.25">
      <c r="B27" s="95" t="s">
        <v>42</v>
      </c>
      <c r="C27" s="95"/>
      <c r="D27" s="95"/>
      <c r="E27" s="95"/>
      <c r="F27" s="95"/>
      <c r="G27" s="96" t="s">
        <v>0</v>
      </c>
      <c r="I27" s="95"/>
      <c r="J27" s="95"/>
      <c r="K27" s="95" t="s">
        <v>40</v>
      </c>
      <c r="L27" s="95"/>
      <c r="M27" s="95" t="s">
        <v>53</v>
      </c>
      <c r="N27" s="95"/>
    </row>
    <row r="28" spans="1:24" ht="13.15" customHeight="1" x14ac:dyDescent="0.25">
      <c r="B28" s="95"/>
      <c r="C28" s="95"/>
      <c r="D28" s="95"/>
      <c r="E28" s="95"/>
      <c r="G28" s="95"/>
      <c r="H28" s="95"/>
    </row>
    <row r="29" spans="1:24" ht="13.15" customHeight="1" x14ac:dyDescent="0.25">
      <c r="B29" s="95"/>
      <c r="C29" s="95"/>
      <c r="D29" s="95"/>
      <c r="E29" s="95"/>
      <c r="G29" s="95"/>
      <c r="H29" s="95"/>
      <c r="I29" s="95"/>
      <c r="J29" s="95"/>
      <c r="K29" s="95"/>
      <c r="L29" s="95"/>
      <c r="M29" s="95"/>
      <c r="N29" s="95"/>
      <c r="P29" s="97"/>
      <c r="S29" s="90"/>
      <c r="T29" s="90"/>
      <c r="U29" s="90"/>
      <c r="V29" s="90"/>
      <c r="W29" s="90"/>
      <c r="X29" s="90"/>
    </row>
    <row r="30" spans="1:24" ht="13.15" customHeight="1" x14ac:dyDescent="0.25">
      <c r="B30" s="95"/>
      <c r="C30" s="95"/>
      <c r="D30" s="95"/>
      <c r="E30" s="95"/>
      <c r="G30" s="95"/>
      <c r="H30" s="95"/>
      <c r="I30" s="95"/>
      <c r="J30" s="95"/>
      <c r="K30" s="95"/>
      <c r="L30" s="95"/>
      <c r="M30" s="95"/>
      <c r="N30" s="95"/>
      <c r="P30" s="97"/>
      <c r="S30" s="90"/>
      <c r="T30" s="90"/>
      <c r="U30" s="90"/>
      <c r="V30" s="90"/>
      <c r="W30" s="90"/>
      <c r="X30" s="90"/>
    </row>
    <row r="31" spans="1:24" ht="14.5" customHeight="1" x14ac:dyDescent="0.25">
      <c r="P31" s="97"/>
      <c r="S31" s="90"/>
      <c r="T31" s="90"/>
      <c r="U31" s="90"/>
      <c r="V31" s="90"/>
      <c r="W31" s="90"/>
      <c r="X31" s="90"/>
    </row>
    <row r="32" spans="1:24" ht="14.5" customHeight="1" x14ac:dyDescent="0.25">
      <c r="S32" s="90"/>
      <c r="T32" s="90"/>
      <c r="U32" s="90"/>
      <c r="V32" s="90"/>
      <c r="W32" s="90"/>
      <c r="X32" s="90"/>
    </row>
    <row r="33" spans="2:24" ht="14.5" customHeight="1" x14ac:dyDescent="0.25">
      <c r="S33" s="90"/>
      <c r="T33" s="90"/>
      <c r="U33" s="90"/>
      <c r="V33" s="90"/>
      <c r="W33" s="90"/>
      <c r="X33" s="90"/>
    </row>
    <row r="34" spans="2:24" ht="14.5" customHeight="1" x14ac:dyDescent="0.25">
      <c r="S34" s="90"/>
      <c r="T34" s="90"/>
      <c r="U34" s="90"/>
      <c r="V34" s="90"/>
      <c r="W34" s="90"/>
      <c r="X34" s="90"/>
    </row>
    <row r="35" spans="2:24" ht="14.5" customHeight="1" x14ac:dyDescent="0.25">
      <c r="S35" s="90"/>
      <c r="T35" s="90"/>
      <c r="U35" s="90"/>
      <c r="V35" s="90"/>
      <c r="W35" s="90"/>
      <c r="X35" s="90"/>
    </row>
    <row r="36" spans="2:24" ht="14.5" customHeight="1" x14ac:dyDescent="0.25">
      <c r="S36" s="90"/>
      <c r="T36" s="90"/>
      <c r="U36" s="90"/>
      <c r="V36" s="90"/>
      <c r="W36" s="90"/>
      <c r="X36" s="90"/>
    </row>
    <row r="37" spans="2:24" ht="14.5" customHeight="1" x14ac:dyDescent="0.25"/>
    <row r="38" spans="2:24" ht="14.5" customHeight="1" x14ac:dyDescent="0.25">
      <c r="T38" s="90"/>
      <c r="U38" s="90"/>
      <c r="V38" s="90"/>
      <c r="W38" s="90"/>
      <c r="X38" s="90"/>
    </row>
    <row r="39" spans="2:24" ht="14.5" customHeight="1" x14ac:dyDescent="0.25">
      <c r="S39" s="90"/>
      <c r="T39" s="90"/>
      <c r="U39" s="90"/>
      <c r="V39" s="90"/>
      <c r="W39" s="90"/>
      <c r="X39" s="90"/>
    </row>
    <row r="40" spans="2:24" x14ac:dyDescent="0.25">
      <c r="S40" s="90"/>
      <c r="T40" s="90"/>
      <c r="U40" s="90"/>
      <c r="V40" s="90"/>
      <c r="W40" s="90"/>
      <c r="X40" s="90"/>
    </row>
    <row r="41" spans="2:24" x14ac:dyDescent="0.25">
      <c r="S41" s="90"/>
      <c r="T41" s="90"/>
      <c r="U41" s="90"/>
      <c r="V41" s="90"/>
      <c r="W41" s="90"/>
      <c r="X41" s="90"/>
    </row>
    <row r="42" spans="2:24" x14ac:dyDescent="0.25">
      <c r="S42" s="90"/>
      <c r="T42" s="90"/>
      <c r="U42" s="90"/>
      <c r="V42" s="90"/>
      <c r="W42" s="90"/>
      <c r="X42" s="90"/>
    </row>
    <row r="43" spans="2:24" x14ac:dyDescent="0.25">
      <c r="S43" s="90"/>
      <c r="T43" s="90"/>
      <c r="U43" s="90"/>
      <c r="V43" s="90"/>
      <c r="W43" s="90"/>
      <c r="X43" s="90"/>
    </row>
    <row r="46" spans="2:24" ht="15" customHeight="1" x14ac:dyDescent="0.25">
      <c r="D46" s="105"/>
      <c r="E46" s="105"/>
      <c r="F46" s="105"/>
      <c r="G46" s="105"/>
      <c r="H46" s="105"/>
      <c r="I46" s="105"/>
      <c r="J46" s="105"/>
      <c r="K46" s="105"/>
      <c r="L46" s="105"/>
      <c r="M46" s="105"/>
      <c r="N46" s="105"/>
      <c r="O46" s="105"/>
    </row>
    <row r="47" spans="2:24" ht="14.5" customHeight="1" x14ac:dyDescent="0.25">
      <c r="D47" s="143"/>
      <c r="E47" s="143"/>
      <c r="F47" s="143"/>
      <c r="G47" s="143"/>
      <c r="H47" s="143"/>
      <c r="I47" s="143"/>
      <c r="J47" s="143"/>
      <c r="K47" s="143"/>
      <c r="L47" s="143"/>
      <c r="M47" s="143"/>
      <c r="N47" s="143"/>
      <c r="O47" s="143"/>
      <c r="P47" s="143"/>
    </row>
    <row r="48" spans="2:24" ht="14.5" customHeight="1" x14ac:dyDescent="0.25">
      <c r="B48" s="90"/>
      <c r="C48" s="112"/>
      <c r="D48" s="143"/>
      <c r="E48" s="143"/>
      <c r="F48" s="143"/>
      <c r="G48" s="143"/>
      <c r="H48" s="143"/>
      <c r="I48" s="143"/>
      <c r="J48" s="143"/>
      <c r="K48" s="143"/>
      <c r="L48" s="143"/>
      <c r="M48" s="143"/>
      <c r="N48" s="143"/>
      <c r="O48" s="143"/>
      <c r="P48" s="143"/>
    </row>
    <row r="49" spans="1:17" x14ac:dyDescent="0.25">
      <c r="B49" s="90"/>
      <c r="C49" s="112"/>
      <c r="D49" s="143"/>
      <c r="E49" s="143"/>
      <c r="F49" s="143"/>
      <c r="G49" s="143"/>
      <c r="H49" s="143"/>
      <c r="I49" s="143"/>
      <c r="J49" s="143"/>
      <c r="K49" s="143"/>
      <c r="L49" s="143"/>
      <c r="M49" s="143"/>
      <c r="N49" s="143"/>
      <c r="O49" s="143"/>
      <c r="P49" s="143"/>
    </row>
    <row r="50" spans="1:17" x14ac:dyDescent="0.25">
      <c r="B50" s="90"/>
      <c r="C50" s="112"/>
      <c r="D50" s="143"/>
      <c r="E50" s="143"/>
      <c r="F50" s="143"/>
      <c r="G50" s="143"/>
      <c r="H50" s="143"/>
      <c r="I50" s="143"/>
      <c r="J50" s="143"/>
      <c r="K50" s="143"/>
      <c r="L50" s="143"/>
      <c r="M50" s="143"/>
      <c r="N50" s="143"/>
      <c r="O50" s="143"/>
      <c r="P50" s="143"/>
    </row>
    <row r="51" spans="1:17" ht="21" customHeight="1" x14ac:dyDescent="0.25">
      <c r="B51" s="90"/>
      <c r="C51" s="112"/>
      <c r="D51" s="143"/>
      <c r="E51" s="143"/>
      <c r="F51" s="143"/>
      <c r="G51" s="143"/>
      <c r="H51" s="143"/>
      <c r="I51" s="143"/>
      <c r="J51" s="143"/>
      <c r="K51" s="143"/>
      <c r="L51" s="143"/>
      <c r="M51" s="143"/>
      <c r="N51" s="143"/>
      <c r="O51" s="143"/>
      <c r="P51" s="143"/>
    </row>
    <row r="52" spans="1:17" ht="18.75" customHeight="1" x14ac:dyDescent="0.25">
      <c r="B52" s="90"/>
      <c r="C52" s="105"/>
      <c r="D52" s="105"/>
      <c r="E52" s="105"/>
      <c r="F52" s="105"/>
      <c r="G52" s="105"/>
      <c r="H52" s="105"/>
      <c r="I52" s="105"/>
      <c r="J52" s="105"/>
      <c r="K52" s="105"/>
      <c r="L52" s="105"/>
      <c r="M52" s="105"/>
      <c r="N52" s="105"/>
      <c r="O52" s="105"/>
      <c r="P52" s="90"/>
      <c r="Q52" s="90"/>
    </row>
    <row r="53" spans="1:17" x14ac:dyDescent="0.25">
      <c r="C53" s="86" t="s">
        <v>35</v>
      </c>
    </row>
    <row r="54" spans="1:17" x14ac:dyDescent="0.25">
      <c r="A54" s="99"/>
    </row>
  </sheetData>
  <mergeCells count="48">
    <mergeCell ref="B24:C24"/>
    <mergeCell ref="F24:H24"/>
    <mergeCell ref="I24:K24"/>
    <mergeCell ref="M24:P24"/>
    <mergeCell ref="F22:H22"/>
    <mergeCell ref="I22:K22"/>
    <mergeCell ref="M22:P22"/>
    <mergeCell ref="F23:H23"/>
    <mergeCell ref="I23:K23"/>
    <mergeCell ref="M23:P23"/>
    <mergeCell ref="M21:P21"/>
    <mergeCell ref="F18:H18"/>
    <mergeCell ref="I18:K18"/>
    <mergeCell ref="M18:P18"/>
    <mergeCell ref="F19:H19"/>
    <mergeCell ref="I19:K19"/>
    <mergeCell ref="M19:P19"/>
    <mergeCell ref="F20:H20"/>
    <mergeCell ref="I20:K20"/>
    <mergeCell ref="M20:P20"/>
    <mergeCell ref="F21:H21"/>
    <mergeCell ref="I21:K21"/>
    <mergeCell ref="F16:H16"/>
    <mergeCell ref="I16:K16"/>
    <mergeCell ref="M16:P16"/>
    <mergeCell ref="F17:H17"/>
    <mergeCell ref="I17:K17"/>
    <mergeCell ref="M17:P17"/>
    <mergeCell ref="F14:H14"/>
    <mergeCell ref="I14:K14"/>
    <mergeCell ref="M14:P14"/>
    <mergeCell ref="F15:H15"/>
    <mergeCell ref="I15:K15"/>
    <mergeCell ref="M15:P15"/>
    <mergeCell ref="F12:H12"/>
    <mergeCell ref="I12:K12"/>
    <mergeCell ref="M12:P12"/>
    <mergeCell ref="F13:H13"/>
    <mergeCell ref="I13:K13"/>
    <mergeCell ref="M13:P13"/>
    <mergeCell ref="C2:R2"/>
    <mergeCell ref="A4:O4"/>
    <mergeCell ref="I10:Q10"/>
    <mergeCell ref="B11:C11"/>
    <mergeCell ref="F11:H11"/>
    <mergeCell ref="I11:K11"/>
    <mergeCell ref="M11:P11"/>
    <mergeCell ref="C7:Q8"/>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52"/>
  <sheetViews>
    <sheetView workbookViewId="0">
      <selection activeCell="R8" sqref="R8"/>
    </sheetView>
  </sheetViews>
  <sheetFormatPr defaultColWidth="9.1796875" defaultRowHeight="14.5" x14ac:dyDescent="0.25"/>
  <cols>
    <col min="1" max="1" width="9.453125" style="15" customWidth="1"/>
    <col min="2" max="2" width="3" style="15" customWidth="1"/>
    <col min="3" max="3" width="7.1796875" style="15" customWidth="1"/>
    <col min="4" max="5" width="0.81640625" style="15" customWidth="1"/>
    <col min="6" max="6" width="12.7265625" style="15" customWidth="1"/>
    <col min="7" max="8" width="3.7265625" style="15" customWidth="1"/>
    <col min="9" max="9" width="15.7265625" style="15" customWidth="1"/>
    <col min="10" max="10" width="3.81640625" style="15" customWidth="1"/>
    <col min="11" max="11" width="4.26953125" style="15" customWidth="1"/>
    <col min="12" max="12" width="9.54296875" style="15" customWidth="1"/>
    <col min="13" max="13" width="2.54296875" style="15" customWidth="1"/>
    <col min="14" max="14" width="2.7265625" style="15" customWidth="1"/>
    <col min="15" max="15" width="3" style="15" customWidth="1"/>
    <col min="16" max="16" width="2.7265625" style="15" customWidth="1"/>
    <col min="17" max="17" width="8.453125" style="15" customWidth="1"/>
    <col min="18" max="18" width="9.1796875" style="15"/>
    <col min="19" max="19" width="15.81640625" style="15" customWidth="1"/>
    <col min="20" max="21" width="9.1796875" style="15"/>
    <col min="22" max="22" width="9.7265625" style="15" customWidth="1"/>
    <col min="23" max="16384" width="9.1796875" style="15"/>
  </cols>
  <sheetData>
    <row r="1" spans="1:19" ht="15" customHeight="1" x14ac:dyDescent="0.25"/>
    <row r="2" spans="1:19" ht="15.75" customHeight="1" x14ac:dyDescent="0.25">
      <c r="C2" s="218" t="s">
        <v>15</v>
      </c>
      <c r="D2" s="218"/>
      <c r="E2" s="218"/>
      <c r="F2" s="218"/>
      <c r="G2" s="218"/>
      <c r="H2" s="218"/>
      <c r="I2" s="218"/>
      <c r="J2" s="218"/>
      <c r="K2" s="218"/>
      <c r="L2" s="218"/>
      <c r="M2" s="218"/>
      <c r="N2" s="218"/>
      <c r="O2" s="218"/>
      <c r="P2" s="218"/>
      <c r="Q2" s="218"/>
    </row>
    <row r="3" spans="1:19" ht="15.75" customHeight="1" x14ac:dyDescent="0.25">
      <c r="B3" s="67"/>
      <c r="C3" s="67"/>
      <c r="D3" s="67"/>
      <c r="E3" s="67"/>
      <c r="F3" s="67"/>
      <c r="G3" s="67"/>
      <c r="H3" s="67"/>
      <c r="I3" s="67"/>
      <c r="J3" s="67"/>
      <c r="K3" s="67"/>
      <c r="L3" s="67"/>
      <c r="M3" s="67"/>
      <c r="N3" s="67"/>
    </row>
    <row r="4" spans="1:19" ht="22.15" customHeight="1" x14ac:dyDescent="0.25">
      <c r="A4" s="219"/>
      <c r="B4" s="219"/>
      <c r="C4" s="219"/>
      <c r="D4" s="219"/>
      <c r="E4" s="219"/>
      <c r="F4" s="219"/>
      <c r="G4" s="219"/>
      <c r="H4" s="219"/>
      <c r="I4" s="219"/>
      <c r="J4" s="219"/>
      <c r="K4" s="219"/>
      <c r="L4" s="219"/>
      <c r="M4" s="219"/>
      <c r="N4" s="219"/>
    </row>
    <row r="5" spans="1:19" ht="14.5" customHeight="1" x14ac:dyDescent="0.25"/>
    <row r="6" spans="1:19" ht="15.65" customHeight="1" x14ac:dyDescent="0.25">
      <c r="C6" s="40" t="s">
        <v>75</v>
      </c>
      <c r="D6" s="16"/>
      <c r="E6" s="16"/>
    </row>
    <row r="7" spans="1:19" ht="14.5" customHeight="1" x14ac:dyDescent="0.25">
      <c r="C7" s="221" t="s">
        <v>108</v>
      </c>
      <c r="D7" s="221"/>
      <c r="E7" s="221"/>
      <c r="F7" s="221"/>
      <c r="G7" s="221"/>
      <c r="H7" s="221"/>
      <c r="I7" s="221"/>
      <c r="J7" s="221"/>
      <c r="K7" s="221"/>
      <c r="L7" s="221"/>
      <c r="M7" s="221"/>
      <c r="N7" s="221"/>
      <c r="O7" s="221"/>
      <c r="P7" s="221"/>
      <c r="Q7" s="142"/>
    </row>
    <row r="8" spans="1:19" ht="14.5" customHeight="1" x14ac:dyDescent="0.25">
      <c r="C8" s="221"/>
      <c r="D8" s="221"/>
      <c r="E8" s="221"/>
      <c r="F8" s="221"/>
      <c r="G8" s="221"/>
      <c r="H8" s="221"/>
      <c r="I8" s="221"/>
      <c r="J8" s="221"/>
      <c r="K8" s="221"/>
      <c r="L8" s="221"/>
      <c r="M8" s="221"/>
      <c r="N8" s="221"/>
      <c r="O8" s="221"/>
      <c r="P8" s="221"/>
      <c r="Q8" s="142"/>
    </row>
    <row r="9" spans="1:19" ht="12" customHeight="1" x14ac:dyDescent="0.25">
      <c r="A9" s="220" t="s">
        <v>69</v>
      </c>
      <c r="B9" s="220"/>
      <c r="C9" s="221"/>
      <c r="D9" s="221"/>
      <c r="E9" s="221"/>
      <c r="F9" s="221"/>
      <c r="G9" s="221"/>
      <c r="H9" s="221"/>
      <c r="I9" s="221"/>
      <c r="J9" s="221"/>
      <c r="K9" s="221"/>
      <c r="L9" s="221"/>
      <c r="M9" s="221"/>
      <c r="N9" s="221"/>
      <c r="O9" s="221"/>
      <c r="P9" s="221"/>
      <c r="Q9" s="142"/>
    </row>
    <row r="10" spans="1:19" ht="14.5" customHeight="1" x14ac:dyDescent="0.25">
      <c r="B10" s="69" t="s">
        <v>76</v>
      </c>
      <c r="I10" s="205" t="s">
        <v>98</v>
      </c>
      <c r="J10" s="205"/>
      <c r="K10" s="205"/>
      <c r="L10" s="205"/>
      <c r="M10" s="205"/>
      <c r="N10" s="205"/>
      <c r="O10" s="205"/>
      <c r="P10" s="205"/>
    </row>
    <row r="11" spans="1:19" ht="27.65" customHeight="1" x14ac:dyDescent="0.15">
      <c r="B11" s="206" t="s">
        <v>14</v>
      </c>
      <c r="C11" s="206"/>
      <c r="D11" s="207" t="s">
        <v>89</v>
      </c>
      <c r="E11" s="207"/>
      <c r="F11" s="207"/>
      <c r="G11" s="207"/>
      <c r="H11" s="207"/>
      <c r="I11" s="207" t="s">
        <v>74</v>
      </c>
      <c r="J11" s="207"/>
      <c r="K11" s="207"/>
      <c r="L11" s="207" t="s">
        <v>21</v>
      </c>
      <c r="M11" s="207"/>
      <c r="N11" s="207"/>
      <c r="O11" s="207"/>
      <c r="P11" s="82">
        <v>3</v>
      </c>
    </row>
    <row r="12" spans="1:19" ht="13.15" customHeight="1" x14ac:dyDescent="0.25">
      <c r="B12" s="12" t="s">
        <v>13</v>
      </c>
      <c r="C12" s="12"/>
      <c r="D12" s="12"/>
      <c r="E12" s="12"/>
      <c r="F12" s="216">
        <f>'[2]Dados M2(Prt1)'!$B6</f>
        <v>3810</v>
      </c>
      <c r="G12" s="216"/>
      <c r="H12" s="216"/>
      <c r="I12" s="216">
        <f>'[2]Dados M2(Prt1)'!$C6</f>
        <v>673</v>
      </c>
      <c r="J12" s="216"/>
      <c r="K12" s="216"/>
      <c r="L12" s="217">
        <f>'[2]Dados M2(Prt1)'!$G6</f>
        <v>1.0353967137635776</v>
      </c>
      <c r="M12" s="217"/>
      <c r="N12" s="217"/>
      <c r="O12" s="217"/>
      <c r="P12" s="79">
        <f t="shared" ref="P12:P13" si="0">L12</f>
        <v>1.0353967137635776</v>
      </c>
      <c r="Q12" s="70"/>
      <c r="R12" s="70"/>
      <c r="S12" s="74"/>
    </row>
    <row r="13" spans="1:19" ht="13.15" customHeight="1" x14ac:dyDescent="0.25">
      <c r="B13" s="55" t="s">
        <v>12</v>
      </c>
      <c r="C13" s="55"/>
      <c r="D13" s="55"/>
      <c r="E13" s="55"/>
      <c r="F13" s="216">
        <f>'[2]Dados M2(Prt1)'!$B7</f>
        <v>3018</v>
      </c>
      <c r="G13" s="216"/>
      <c r="H13" s="216"/>
      <c r="I13" s="216">
        <f>'[2]Dados M2(Prt1)'!$C7</f>
        <v>792</v>
      </c>
      <c r="J13" s="216"/>
      <c r="K13" s="216"/>
      <c r="L13" s="217">
        <f>'[2]Dados M2(Prt1)'!$G7</f>
        <v>1.041307210925942</v>
      </c>
      <c r="M13" s="217"/>
      <c r="N13" s="217"/>
      <c r="O13" s="217"/>
      <c r="P13" s="79">
        <f t="shared" si="0"/>
        <v>1.041307210925942</v>
      </c>
      <c r="Q13" s="70"/>
      <c r="R13" s="70"/>
      <c r="S13" s="74"/>
    </row>
    <row r="14" spans="1:19" ht="13.15" customHeight="1" x14ac:dyDescent="0.25">
      <c r="B14" s="12" t="s">
        <v>11</v>
      </c>
      <c r="C14" s="12"/>
      <c r="D14" s="12"/>
      <c r="E14" s="12"/>
      <c r="F14" s="216"/>
      <c r="G14" s="216"/>
      <c r="H14" s="216"/>
      <c r="I14" s="216"/>
      <c r="J14" s="216"/>
      <c r="K14" s="216"/>
      <c r="L14" s="217"/>
      <c r="M14" s="217"/>
      <c r="N14" s="217"/>
      <c r="O14" s="217"/>
      <c r="P14" s="79"/>
      <c r="Q14" s="70"/>
      <c r="R14" s="70"/>
      <c r="S14" s="74"/>
    </row>
    <row r="15" spans="1:19" ht="13.15" customHeight="1" x14ac:dyDescent="0.25">
      <c r="A15" s="12"/>
      <c r="B15" s="55" t="s">
        <v>10</v>
      </c>
      <c r="C15" s="55"/>
      <c r="D15" s="55"/>
      <c r="E15" s="55"/>
      <c r="F15" s="216"/>
      <c r="G15" s="216"/>
      <c r="H15" s="216"/>
      <c r="I15" s="216"/>
      <c r="J15" s="216"/>
      <c r="K15" s="216"/>
      <c r="L15" s="217"/>
      <c r="M15" s="217"/>
      <c r="N15" s="217"/>
      <c r="O15" s="217"/>
      <c r="P15" s="79"/>
      <c r="Q15" s="70"/>
      <c r="R15" s="70"/>
      <c r="S15" s="74"/>
    </row>
    <row r="16" spans="1:19" ht="13.15" customHeight="1" x14ac:dyDescent="0.25">
      <c r="A16" s="12"/>
      <c r="B16" s="55" t="s">
        <v>9</v>
      </c>
      <c r="C16" s="163"/>
      <c r="D16" s="12"/>
      <c r="E16" s="12"/>
      <c r="F16" s="216"/>
      <c r="G16" s="216"/>
      <c r="H16" s="216"/>
      <c r="I16" s="216"/>
      <c r="J16" s="216"/>
      <c r="K16" s="216"/>
      <c r="L16" s="217"/>
      <c r="M16" s="217"/>
      <c r="N16" s="217"/>
      <c r="O16" s="217"/>
      <c r="P16" s="79"/>
      <c r="Q16" s="70"/>
      <c r="R16" s="70"/>
      <c r="S16" s="74"/>
    </row>
    <row r="17" spans="1:19" ht="13.15" customHeight="1" x14ac:dyDescent="0.25">
      <c r="A17" s="12"/>
      <c r="B17" s="55" t="s">
        <v>8</v>
      </c>
      <c r="C17" s="55"/>
      <c r="D17" s="55"/>
      <c r="E17" s="55"/>
      <c r="F17" s="216"/>
      <c r="G17" s="216"/>
      <c r="H17" s="216"/>
      <c r="I17" s="216"/>
      <c r="J17" s="216"/>
      <c r="K17" s="216"/>
      <c r="L17" s="217"/>
      <c r="M17" s="217"/>
      <c r="N17" s="217"/>
      <c r="O17" s="217"/>
      <c r="P17" s="79"/>
      <c r="S17" s="75"/>
    </row>
    <row r="18" spans="1:19" ht="13.15" customHeight="1" x14ac:dyDescent="0.25">
      <c r="A18" s="12"/>
      <c r="B18" s="12" t="s">
        <v>7</v>
      </c>
      <c r="C18" s="12"/>
      <c r="D18" s="12"/>
      <c r="E18" s="12"/>
      <c r="F18" s="216"/>
      <c r="G18" s="216"/>
      <c r="H18" s="216"/>
      <c r="I18" s="216"/>
      <c r="J18" s="216"/>
      <c r="K18" s="216"/>
      <c r="L18" s="217"/>
      <c r="M18" s="217"/>
      <c r="N18" s="217"/>
      <c r="O18" s="217"/>
      <c r="P18" s="79"/>
    </row>
    <row r="19" spans="1:19" ht="13.15" customHeight="1" x14ac:dyDescent="0.25">
      <c r="B19" s="55" t="s">
        <v>6</v>
      </c>
      <c r="C19" s="55"/>
      <c r="D19" s="55"/>
      <c r="E19" s="55"/>
      <c r="F19" s="216"/>
      <c r="G19" s="216"/>
      <c r="H19" s="216"/>
      <c r="I19" s="216"/>
      <c r="J19" s="216"/>
      <c r="K19" s="216"/>
      <c r="L19" s="217"/>
      <c r="M19" s="217"/>
      <c r="N19" s="217"/>
      <c r="O19" s="217"/>
      <c r="P19" s="79"/>
    </row>
    <row r="20" spans="1:19" ht="13.15" customHeight="1" x14ac:dyDescent="0.25">
      <c r="B20" s="12" t="s">
        <v>5</v>
      </c>
      <c r="C20" s="12"/>
      <c r="D20" s="12"/>
      <c r="E20" s="12"/>
      <c r="F20" s="216"/>
      <c r="G20" s="216"/>
      <c r="H20" s="216"/>
      <c r="I20" s="216"/>
      <c r="J20" s="216"/>
      <c r="K20" s="216"/>
      <c r="L20" s="217"/>
      <c r="M20" s="217"/>
      <c r="N20" s="217"/>
      <c r="O20" s="217"/>
      <c r="P20" s="79"/>
    </row>
    <row r="21" spans="1:19" ht="13.15" customHeight="1" x14ac:dyDescent="0.25">
      <c r="B21" s="55" t="s">
        <v>4</v>
      </c>
      <c r="C21" s="55"/>
      <c r="D21" s="55"/>
      <c r="E21" s="55"/>
      <c r="F21" s="216"/>
      <c r="G21" s="216"/>
      <c r="H21" s="216"/>
      <c r="I21" s="216"/>
      <c r="J21" s="216"/>
      <c r="K21" s="216"/>
      <c r="L21" s="217"/>
      <c r="M21" s="217"/>
      <c r="N21" s="217"/>
      <c r="O21" s="217"/>
      <c r="P21" s="79"/>
    </row>
    <row r="22" spans="1:19" ht="13.15" customHeight="1" x14ac:dyDescent="0.25">
      <c r="B22" s="12" t="s">
        <v>3</v>
      </c>
      <c r="C22" s="12"/>
      <c r="D22" s="12"/>
      <c r="E22" s="12"/>
      <c r="F22" s="216"/>
      <c r="G22" s="216"/>
      <c r="H22" s="216"/>
      <c r="I22" s="216"/>
      <c r="J22" s="216"/>
      <c r="K22" s="216"/>
      <c r="L22" s="217"/>
      <c r="M22" s="217"/>
      <c r="N22" s="217"/>
      <c r="O22" s="217"/>
      <c r="P22" s="79"/>
    </row>
    <row r="23" spans="1:19" ht="13.15" customHeight="1" x14ac:dyDescent="0.25">
      <c r="B23" s="55" t="s">
        <v>2</v>
      </c>
      <c r="C23" s="55"/>
      <c r="D23" s="55"/>
      <c r="E23" s="55"/>
      <c r="F23" s="216"/>
      <c r="G23" s="216"/>
      <c r="H23" s="216"/>
      <c r="I23" s="216"/>
      <c r="J23" s="216"/>
      <c r="K23" s="216"/>
      <c r="L23" s="217"/>
      <c r="M23" s="217"/>
      <c r="N23" s="217"/>
      <c r="O23" s="217"/>
      <c r="P23" s="79"/>
    </row>
    <row r="24" spans="1:19" ht="14.5" customHeight="1" x14ac:dyDescent="0.25">
      <c r="B24" s="206" t="s">
        <v>1</v>
      </c>
      <c r="C24" s="206"/>
      <c r="D24" s="2"/>
      <c r="E24" s="2"/>
      <c r="F24" s="211" t="s">
        <v>22</v>
      </c>
      <c r="G24" s="211"/>
      <c r="H24" s="211"/>
      <c r="I24" s="211">
        <f>SUM(I12:I23)</f>
        <v>1465</v>
      </c>
      <c r="J24" s="211"/>
      <c r="K24" s="211"/>
      <c r="L24" s="212">
        <f>'[2]Dados M2(Prt1)'!$G$18</f>
        <v>1.041307210925942</v>
      </c>
      <c r="M24" s="212"/>
      <c r="N24" s="212"/>
      <c r="O24" s="212"/>
      <c r="P24" s="81">
        <f>L24</f>
        <v>1.041307210925942</v>
      </c>
    </row>
    <row r="25" spans="1:19" ht="13.15" customHeight="1" x14ac:dyDescent="0.25">
      <c r="B25" s="71" t="s">
        <v>87</v>
      </c>
      <c r="C25" s="71"/>
      <c r="D25" s="71"/>
      <c r="E25" s="71"/>
      <c r="F25" s="71"/>
      <c r="G25" s="71"/>
      <c r="H25" s="71"/>
      <c r="I25" s="71"/>
      <c r="J25" s="71"/>
      <c r="K25" s="71"/>
      <c r="L25" s="71"/>
      <c r="M25" s="71"/>
    </row>
    <row r="26" spans="1:19" ht="13.15" customHeight="1" x14ac:dyDescent="0.25">
      <c r="B26" s="71" t="s">
        <v>88</v>
      </c>
      <c r="C26" s="71"/>
      <c r="D26" s="71"/>
      <c r="E26" s="71"/>
      <c r="F26" s="71"/>
      <c r="G26" s="71"/>
      <c r="H26" s="71"/>
      <c r="I26" s="71"/>
      <c r="J26" s="71"/>
      <c r="K26" s="71"/>
      <c r="L26" s="71"/>
      <c r="M26" s="71"/>
    </row>
    <row r="27" spans="1:19" ht="13.15" customHeight="1" x14ac:dyDescent="0.25">
      <c r="B27" s="71" t="s">
        <v>42</v>
      </c>
      <c r="C27" s="71"/>
      <c r="D27" s="71"/>
      <c r="E27" s="71"/>
      <c r="F27" s="71"/>
      <c r="G27" s="72" t="s">
        <v>0</v>
      </c>
      <c r="I27" s="71"/>
      <c r="J27" s="72" t="s">
        <v>40</v>
      </c>
      <c r="M27" s="71" t="s">
        <v>41</v>
      </c>
    </row>
    <row r="28" spans="1:19" ht="13.15" customHeight="1" x14ac:dyDescent="0.25">
      <c r="B28" s="71"/>
      <c r="C28" s="71"/>
      <c r="D28" s="71"/>
      <c r="E28" s="71"/>
      <c r="G28" s="71"/>
      <c r="H28" s="71"/>
      <c r="K28" s="71"/>
      <c r="R28" s="76" t="s">
        <v>43</v>
      </c>
    </row>
    <row r="29" spans="1:19" ht="13.15" customHeight="1" x14ac:dyDescent="0.25">
      <c r="B29" s="71"/>
      <c r="C29" s="71"/>
      <c r="D29" s="71"/>
      <c r="E29" s="71"/>
      <c r="G29" s="71"/>
      <c r="H29" s="71"/>
      <c r="I29" s="71"/>
      <c r="J29" s="71"/>
      <c r="K29" s="71"/>
      <c r="L29" s="71"/>
      <c r="M29" s="71"/>
      <c r="O29" s="10"/>
    </row>
    <row r="30" spans="1:19" ht="13.15" customHeight="1" x14ac:dyDescent="0.25">
      <c r="B30" s="71"/>
      <c r="C30" s="71"/>
      <c r="D30" s="71"/>
      <c r="E30" s="71"/>
      <c r="G30" s="71"/>
      <c r="H30" s="71"/>
      <c r="I30" s="71"/>
      <c r="J30" s="71"/>
      <c r="K30" s="71"/>
      <c r="L30" s="71"/>
      <c r="M30" s="71"/>
      <c r="O30" s="10"/>
    </row>
    <row r="31" spans="1:19" ht="14.5" customHeight="1" x14ac:dyDescent="0.25">
      <c r="O31" s="10"/>
    </row>
    <row r="32" spans="1:19" ht="14.5" customHeight="1" x14ac:dyDescent="0.25"/>
    <row r="33" spans="3:14" ht="14.5" customHeight="1" x14ac:dyDescent="0.25"/>
    <row r="34" spans="3:14" ht="14.5" customHeight="1" x14ac:dyDescent="0.25"/>
    <row r="35" spans="3:14" ht="14.5" customHeight="1" x14ac:dyDescent="0.25"/>
    <row r="36" spans="3:14" ht="14.5" customHeight="1" x14ac:dyDescent="0.25"/>
    <row r="37" spans="3:14" ht="14.5" customHeight="1" x14ac:dyDescent="0.25"/>
    <row r="38" spans="3:14" ht="14.5" customHeight="1" x14ac:dyDescent="0.25"/>
    <row r="39" spans="3:14" ht="14.5" customHeight="1" x14ac:dyDescent="0.25"/>
    <row r="40" spans="3:14" ht="14.5" customHeight="1" x14ac:dyDescent="0.25"/>
    <row r="47" spans="3:14" x14ac:dyDescent="0.25">
      <c r="C47" s="112"/>
      <c r="D47" s="112"/>
      <c r="E47" s="112"/>
      <c r="F47" s="112"/>
      <c r="G47" s="112"/>
      <c r="H47" s="112"/>
      <c r="I47" s="112"/>
      <c r="J47" s="112"/>
      <c r="K47" s="112"/>
      <c r="L47" s="112"/>
      <c r="M47" s="112"/>
      <c r="N47" s="112"/>
    </row>
    <row r="48" spans="3:14" ht="14.5" customHeight="1" x14ac:dyDescent="0.25">
      <c r="C48" s="112"/>
      <c r="D48" s="112"/>
      <c r="E48" s="112"/>
      <c r="F48" s="112"/>
      <c r="G48" s="112"/>
      <c r="H48" s="112"/>
      <c r="I48" s="112"/>
      <c r="J48" s="112"/>
      <c r="K48" s="112"/>
      <c r="L48" s="112"/>
      <c r="M48" s="112"/>
      <c r="N48" s="112"/>
    </row>
    <row r="49" spans="1:16" ht="31.5" customHeight="1" x14ac:dyDescent="0.25">
      <c r="C49" s="112"/>
      <c r="D49" s="112"/>
      <c r="E49" s="112"/>
      <c r="F49" s="112"/>
      <c r="G49" s="112"/>
      <c r="H49" s="112"/>
      <c r="I49" s="112"/>
      <c r="J49" s="112"/>
      <c r="K49" s="112"/>
      <c r="L49" s="112"/>
      <c r="M49" s="112"/>
      <c r="N49" s="112"/>
    </row>
    <row r="50" spans="1:16" ht="24.75" customHeight="1" x14ac:dyDescent="0.25"/>
    <row r="52" spans="1:16" x14ac:dyDescent="0.25">
      <c r="A52" s="73"/>
      <c r="B52" s="12"/>
      <c r="O52" s="12"/>
      <c r="P52" s="12"/>
    </row>
  </sheetData>
  <mergeCells count="49">
    <mergeCell ref="C2:Q2"/>
    <mergeCell ref="A4:N4"/>
    <mergeCell ref="A9:B9"/>
    <mergeCell ref="B11:C11"/>
    <mergeCell ref="D11:H11"/>
    <mergeCell ref="I11:K11"/>
    <mergeCell ref="L11:O11"/>
    <mergeCell ref="I10:P10"/>
    <mergeCell ref="C7:P9"/>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B24:C24"/>
    <mergeCell ref="F24:H24"/>
    <mergeCell ref="I24:K24"/>
    <mergeCell ref="L24:O24"/>
    <mergeCell ref="F22:H22"/>
    <mergeCell ref="I22:K22"/>
    <mergeCell ref="L22:O22"/>
    <mergeCell ref="F23:H23"/>
    <mergeCell ref="I23:K23"/>
    <mergeCell ref="L23:O23"/>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54"/>
  <sheetViews>
    <sheetView workbookViewId="0">
      <selection activeCell="R11" sqref="R11"/>
    </sheetView>
  </sheetViews>
  <sheetFormatPr defaultColWidth="8.81640625" defaultRowHeight="14.5" x14ac:dyDescent="0.35"/>
  <cols>
    <col min="1" max="1" width="9.453125" style="5" customWidth="1"/>
    <col min="2" max="2" width="3" style="5" customWidth="1"/>
    <col min="3" max="3" width="7.1796875" style="5" customWidth="1"/>
    <col min="4" max="5" width="0.81640625" style="5" customWidth="1"/>
    <col min="6" max="6" width="12.7265625" style="5" customWidth="1"/>
    <col min="7" max="7" width="3.81640625" style="5" customWidth="1"/>
    <col min="8" max="8" width="3.453125" style="5" customWidth="1"/>
    <col min="9" max="9" width="15.7265625" style="5" customWidth="1"/>
    <col min="10" max="10" width="3.81640625" style="5" customWidth="1"/>
    <col min="11" max="11" width="3.7265625" style="5" customWidth="1"/>
    <col min="12" max="12" width="9.54296875" style="5" customWidth="1"/>
    <col min="13" max="13" width="2.54296875" style="5" customWidth="1"/>
    <col min="14" max="14" width="2.7265625" style="5" customWidth="1"/>
    <col min="15" max="15" width="3" style="5" customWidth="1"/>
    <col min="16" max="16" width="2.7265625" style="5" customWidth="1"/>
    <col min="17" max="17" width="8.7265625" style="5" customWidth="1"/>
    <col min="18" max="21" width="8.81640625" style="5"/>
    <col min="22" max="22" width="9.7265625" style="5" customWidth="1"/>
    <col min="23" max="16384" width="8.81640625" style="5"/>
  </cols>
  <sheetData>
    <row r="1" spans="1:24" ht="15" customHeight="1" x14ac:dyDescent="0.35"/>
    <row r="2" spans="1:24" ht="15.75" customHeight="1" x14ac:dyDescent="0.35">
      <c r="C2" s="222" t="s">
        <v>15</v>
      </c>
      <c r="D2" s="222"/>
      <c r="E2" s="222"/>
      <c r="F2" s="222"/>
      <c r="G2" s="222"/>
      <c r="H2" s="222"/>
      <c r="I2" s="222"/>
      <c r="J2" s="222"/>
      <c r="K2" s="222"/>
      <c r="L2" s="222"/>
      <c r="M2" s="222"/>
      <c r="N2" s="222"/>
      <c r="O2" s="222"/>
      <c r="P2" s="222"/>
      <c r="Q2" s="222"/>
    </row>
    <row r="3" spans="1:24" ht="15.75" customHeight="1" x14ac:dyDescent="0.35">
      <c r="B3" s="6"/>
      <c r="C3" s="6"/>
      <c r="D3" s="6"/>
      <c r="E3" s="6"/>
      <c r="F3" s="6"/>
      <c r="G3" s="6"/>
      <c r="H3" s="6"/>
      <c r="I3" s="6"/>
      <c r="J3" s="6"/>
      <c r="K3" s="6"/>
      <c r="L3" s="6"/>
      <c r="M3" s="6"/>
      <c r="N3" s="6"/>
    </row>
    <row r="4" spans="1:24" ht="22.15" customHeight="1" x14ac:dyDescent="0.35">
      <c r="A4" s="219"/>
      <c r="B4" s="219"/>
      <c r="C4" s="219"/>
      <c r="D4" s="219"/>
      <c r="E4" s="219"/>
      <c r="F4" s="219"/>
      <c r="G4" s="219"/>
      <c r="H4" s="219"/>
      <c r="I4" s="219"/>
      <c r="J4" s="219"/>
      <c r="K4" s="219"/>
      <c r="L4" s="219"/>
      <c r="M4" s="219"/>
      <c r="N4" s="219"/>
    </row>
    <row r="5" spans="1:24" ht="14.5" customHeight="1" x14ac:dyDescent="0.35"/>
    <row r="6" spans="1:24" ht="15.65" customHeight="1" x14ac:dyDescent="0.35">
      <c r="C6" s="40" t="s">
        <v>75</v>
      </c>
      <c r="D6" s="16"/>
      <c r="E6" s="16"/>
    </row>
    <row r="7" spans="1:24" ht="14.5" customHeight="1" x14ac:dyDescent="0.35">
      <c r="C7" s="221" t="s">
        <v>108</v>
      </c>
      <c r="D7" s="221"/>
      <c r="E7" s="221"/>
      <c r="F7" s="221"/>
      <c r="G7" s="221"/>
      <c r="H7" s="221"/>
      <c r="I7" s="221"/>
      <c r="J7" s="221"/>
      <c r="K7" s="221"/>
      <c r="L7" s="221"/>
      <c r="M7" s="221"/>
      <c r="N7" s="221"/>
      <c r="O7" s="221"/>
      <c r="P7" s="221"/>
      <c r="Q7" s="142"/>
    </row>
    <row r="8" spans="1:24" ht="14.5" customHeight="1" x14ac:dyDescent="0.35">
      <c r="C8" s="221"/>
      <c r="D8" s="221"/>
      <c r="E8" s="221"/>
      <c r="F8" s="221"/>
      <c r="G8" s="221"/>
      <c r="H8" s="221"/>
      <c r="I8" s="221"/>
      <c r="J8" s="221"/>
      <c r="K8" s="221"/>
      <c r="L8" s="221"/>
      <c r="M8" s="221"/>
      <c r="N8" s="221"/>
      <c r="O8" s="221"/>
      <c r="P8" s="221"/>
      <c r="Q8" s="142"/>
    </row>
    <row r="9" spans="1:24" ht="12" customHeight="1" x14ac:dyDescent="0.35">
      <c r="A9" s="223" t="s">
        <v>69</v>
      </c>
      <c r="B9" s="223"/>
      <c r="C9" s="221"/>
      <c r="D9" s="221"/>
      <c r="E9" s="221"/>
      <c r="F9" s="221"/>
      <c r="G9" s="221"/>
      <c r="H9" s="221"/>
      <c r="I9" s="221"/>
      <c r="J9" s="221"/>
      <c r="K9" s="221"/>
      <c r="L9" s="221"/>
      <c r="M9" s="221"/>
      <c r="N9" s="221"/>
      <c r="O9" s="221"/>
      <c r="P9" s="221"/>
    </row>
    <row r="10" spans="1:24" ht="14.5" customHeight="1" x14ac:dyDescent="0.35">
      <c r="B10" s="41" t="s">
        <v>83</v>
      </c>
      <c r="I10" s="205" t="s">
        <v>98</v>
      </c>
      <c r="J10" s="205"/>
      <c r="K10" s="205"/>
      <c r="L10" s="205"/>
      <c r="M10" s="205"/>
      <c r="N10" s="205"/>
      <c r="O10" s="205"/>
      <c r="P10" s="205"/>
    </row>
    <row r="11" spans="1:24" ht="27.65" customHeight="1" x14ac:dyDescent="0.35">
      <c r="B11" s="206" t="s">
        <v>14</v>
      </c>
      <c r="C11" s="206"/>
      <c r="D11" s="207" t="s">
        <v>89</v>
      </c>
      <c r="E11" s="207"/>
      <c r="F11" s="207"/>
      <c r="G11" s="207"/>
      <c r="H11" s="207"/>
      <c r="I11" s="207" t="s">
        <v>74</v>
      </c>
      <c r="J11" s="207"/>
      <c r="K11" s="207"/>
      <c r="L11" s="207" t="s">
        <v>21</v>
      </c>
      <c r="M11" s="207"/>
      <c r="N11" s="207"/>
      <c r="O11" s="207"/>
      <c r="P11" s="82">
        <v>3</v>
      </c>
      <c r="S11" s="15"/>
      <c r="T11" s="15"/>
      <c r="U11" s="15"/>
      <c r="V11" s="15"/>
      <c r="W11" s="15"/>
      <c r="X11" s="15"/>
    </row>
    <row r="12" spans="1:24" ht="13.15" customHeight="1" x14ac:dyDescent="0.35">
      <c r="B12" s="12" t="s">
        <v>13</v>
      </c>
      <c r="C12" s="12"/>
      <c r="D12" s="7"/>
      <c r="E12" s="7"/>
      <c r="F12" s="216">
        <f>'[2]Dados M2(Prt1)'!$B23</f>
        <v>1193</v>
      </c>
      <c r="G12" s="216"/>
      <c r="H12" s="216"/>
      <c r="I12" s="216">
        <f>'[2]Dados M2(Prt1)'!$C23</f>
        <v>52</v>
      </c>
      <c r="J12" s="216"/>
      <c r="K12" s="216"/>
      <c r="L12" s="217">
        <f>'[2]Dados M2(Prt1)'!$G23</f>
        <v>1.0442902904260396</v>
      </c>
      <c r="M12" s="217"/>
      <c r="N12" s="217"/>
      <c r="O12" s="217"/>
      <c r="P12" s="78">
        <f t="shared" ref="P12:P13" si="0">L12</f>
        <v>1.0442902904260396</v>
      </c>
      <c r="Q12" s="8"/>
      <c r="R12" s="8"/>
      <c r="S12" s="8"/>
      <c r="T12" s="15"/>
      <c r="U12" s="15"/>
      <c r="V12" s="15"/>
      <c r="W12" s="15"/>
      <c r="X12" s="15"/>
    </row>
    <row r="13" spans="1:24" ht="13.15" customHeight="1" x14ac:dyDescent="0.35">
      <c r="B13" s="55" t="s">
        <v>12</v>
      </c>
      <c r="C13" s="55"/>
      <c r="D13" s="3"/>
      <c r="E13" s="3"/>
      <c r="F13" s="216">
        <f>'[2]Dados M2(Prt1)'!$B24</f>
        <v>1094</v>
      </c>
      <c r="G13" s="216"/>
      <c r="H13" s="216"/>
      <c r="I13" s="216">
        <f>'[2]Dados M2(Prt1)'!$C24</f>
        <v>99</v>
      </c>
      <c r="J13" s="216"/>
      <c r="K13" s="216"/>
      <c r="L13" s="217">
        <f>'[2]Dados M2(Prt1)'!$G24</f>
        <v>1.0459117574704591</v>
      </c>
      <c r="M13" s="217"/>
      <c r="N13" s="217"/>
      <c r="O13" s="217"/>
      <c r="P13" s="78">
        <f t="shared" si="0"/>
        <v>1.0459117574704591</v>
      </c>
      <c r="Q13" s="8"/>
      <c r="R13" s="8"/>
      <c r="S13" s="8"/>
      <c r="T13" s="15"/>
      <c r="U13" s="15"/>
      <c r="V13" s="15"/>
      <c r="W13" s="15"/>
      <c r="X13" s="15"/>
    </row>
    <row r="14" spans="1:24" ht="13.15" customHeight="1" x14ac:dyDescent="0.35">
      <c r="B14" s="12" t="s">
        <v>11</v>
      </c>
      <c r="C14" s="12"/>
      <c r="D14" s="7"/>
      <c r="E14" s="7"/>
      <c r="F14" s="216"/>
      <c r="G14" s="216"/>
      <c r="H14" s="216"/>
      <c r="I14" s="216"/>
      <c r="J14" s="216"/>
      <c r="K14" s="216"/>
      <c r="L14" s="217"/>
      <c r="M14" s="217"/>
      <c r="N14" s="217"/>
      <c r="O14" s="217"/>
      <c r="P14" s="78"/>
      <c r="Q14" s="8"/>
      <c r="R14" s="8"/>
      <c r="S14" s="8"/>
      <c r="T14" s="15"/>
      <c r="U14" s="15"/>
      <c r="V14" s="15"/>
      <c r="W14" s="15"/>
      <c r="X14" s="15"/>
    </row>
    <row r="15" spans="1:24" ht="13.15" customHeight="1" x14ac:dyDescent="0.35">
      <c r="A15" s="7"/>
      <c r="B15" s="55" t="s">
        <v>10</v>
      </c>
      <c r="C15" s="55"/>
      <c r="D15" s="3"/>
      <c r="E15" s="3"/>
      <c r="F15" s="216"/>
      <c r="G15" s="216"/>
      <c r="H15" s="216"/>
      <c r="I15" s="216"/>
      <c r="J15" s="216"/>
      <c r="K15" s="216"/>
      <c r="L15" s="217"/>
      <c r="M15" s="217"/>
      <c r="N15" s="217"/>
      <c r="O15" s="217"/>
      <c r="P15" s="78"/>
      <c r="Q15" s="8"/>
      <c r="R15" s="8"/>
      <c r="T15" s="15"/>
      <c r="U15" s="15"/>
      <c r="V15" s="15"/>
      <c r="W15" s="15"/>
      <c r="X15" s="15"/>
    </row>
    <row r="16" spans="1:24" ht="13.15" customHeight="1" x14ac:dyDescent="0.35">
      <c r="A16" s="7"/>
      <c r="B16" s="55" t="s">
        <v>9</v>
      </c>
      <c r="C16" s="163"/>
      <c r="D16" s="7"/>
      <c r="E16" s="7"/>
      <c r="F16" s="216"/>
      <c r="G16" s="216"/>
      <c r="H16" s="216"/>
      <c r="I16" s="216"/>
      <c r="J16" s="216"/>
      <c r="K16" s="216"/>
      <c r="L16" s="217"/>
      <c r="M16" s="217"/>
      <c r="N16" s="217"/>
      <c r="O16" s="217"/>
      <c r="P16" s="78"/>
      <c r="Q16" s="8"/>
      <c r="R16" s="8"/>
      <c r="S16" s="8"/>
      <c r="T16" s="15"/>
      <c r="U16" s="15"/>
      <c r="V16" s="15"/>
      <c r="W16" s="15"/>
      <c r="X16" s="15"/>
    </row>
    <row r="17" spans="1:24" ht="13.15" customHeight="1" x14ac:dyDescent="0.35">
      <c r="A17" s="7"/>
      <c r="B17" s="55" t="s">
        <v>8</v>
      </c>
      <c r="C17" s="55"/>
      <c r="D17" s="3"/>
      <c r="E17" s="3"/>
      <c r="F17" s="216"/>
      <c r="G17" s="216"/>
      <c r="H17" s="216"/>
      <c r="I17" s="216"/>
      <c r="J17" s="216"/>
      <c r="K17" s="216"/>
      <c r="L17" s="217"/>
      <c r="M17" s="217"/>
      <c r="N17" s="217"/>
      <c r="O17" s="217"/>
      <c r="P17" s="78"/>
      <c r="R17" s="15"/>
      <c r="S17" s="15"/>
      <c r="T17" s="15"/>
      <c r="U17" s="15"/>
      <c r="V17" s="15"/>
      <c r="W17" s="15"/>
      <c r="X17" s="15"/>
    </row>
    <row r="18" spans="1:24" ht="13.15" customHeight="1" x14ac:dyDescent="0.35">
      <c r="A18" s="7"/>
      <c r="B18" s="12" t="s">
        <v>7</v>
      </c>
      <c r="C18" s="12"/>
      <c r="D18" s="7"/>
      <c r="E18" s="7"/>
      <c r="F18" s="216"/>
      <c r="G18" s="216"/>
      <c r="H18" s="216"/>
      <c r="I18" s="216"/>
      <c r="J18" s="216"/>
      <c r="K18" s="216"/>
      <c r="L18" s="217"/>
      <c r="M18" s="217"/>
      <c r="N18" s="217"/>
      <c r="O18" s="217"/>
      <c r="P18" s="78"/>
      <c r="R18" s="15"/>
      <c r="S18" s="15"/>
      <c r="T18" s="15"/>
      <c r="U18" s="15"/>
      <c r="V18" s="15"/>
      <c r="W18" s="15"/>
      <c r="X18" s="15"/>
    </row>
    <row r="19" spans="1:24" ht="13.15" customHeight="1" x14ac:dyDescent="0.35">
      <c r="B19" s="55" t="s">
        <v>6</v>
      </c>
      <c r="C19" s="55"/>
      <c r="D19" s="3"/>
      <c r="E19" s="3"/>
      <c r="F19" s="216"/>
      <c r="G19" s="216"/>
      <c r="H19" s="216"/>
      <c r="I19" s="216"/>
      <c r="J19" s="216"/>
      <c r="K19" s="216"/>
      <c r="L19" s="217"/>
      <c r="M19" s="217"/>
      <c r="N19" s="217"/>
      <c r="O19" s="217"/>
      <c r="P19" s="78"/>
      <c r="R19" s="15"/>
      <c r="S19" s="15"/>
      <c r="T19" s="15"/>
      <c r="U19" s="15"/>
      <c r="V19" s="15"/>
      <c r="W19" s="15"/>
      <c r="X19" s="15"/>
    </row>
    <row r="20" spans="1:24" ht="13.15" customHeight="1" x14ac:dyDescent="0.35">
      <c r="B20" s="12" t="s">
        <v>5</v>
      </c>
      <c r="C20" s="12"/>
      <c r="D20" s="7"/>
      <c r="E20" s="7"/>
      <c r="F20" s="216"/>
      <c r="G20" s="216"/>
      <c r="H20" s="216"/>
      <c r="I20" s="216"/>
      <c r="J20" s="216"/>
      <c r="K20" s="216"/>
      <c r="L20" s="217"/>
      <c r="M20" s="217"/>
      <c r="N20" s="217"/>
      <c r="O20" s="217"/>
      <c r="P20" s="78"/>
      <c r="R20" s="15"/>
      <c r="S20" s="15"/>
      <c r="T20" s="15"/>
      <c r="U20" s="15"/>
      <c r="V20" s="15"/>
      <c r="W20" s="15"/>
      <c r="X20" s="15"/>
    </row>
    <row r="21" spans="1:24" ht="13.15" customHeight="1" x14ac:dyDescent="0.35">
      <c r="B21" s="55" t="s">
        <v>4</v>
      </c>
      <c r="C21" s="55"/>
      <c r="D21" s="3"/>
      <c r="E21" s="3"/>
      <c r="F21" s="216"/>
      <c r="G21" s="216"/>
      <c r="H21" s="216"/>
      <c r="I21" s="216"/>
      <c r="J21" s="216"/>
      <c r="K21" s="216"/>
      <c r="L21" s="217"/>
      <c r="M21" s="217"/>
      <c r="N21" s="217"/>
      <c r="O21" s="217"/>
      <c r="P21" s="78"/>
    </row>
    <row r="22" spans="1:24" ht="13.15" customHeight="1" x14ac:dyDescent="0.35">
      <c r="B22" s="12" t="s">
        <v>3</v>
      </c>
      <c r="C22" s="12"/>
      <c r="D22" s="7"/>
      <c r="E22" s="7"/>
      <c r="F22" s="216"/>
      <c r="G22" s="216"/>
      <c r="H22" s="216"/>
      <c r="I22" s="216"/>
      <c r="J22" s="216"/>
      <c r="K22" s="216"/>
      <c r="L22" s="217"/>
      <c r="M22" s="217"/>
      <c r="N22" s="217"/>
      <c r="O22" s="217"/>
      <c r="P22" s="78"/>
    </row>
    <row r="23" spans="1:24" ht="13.15" customHeight="1" x14ac:dyDescent="0.35">
      <c r="B23" s="55" t="s">
        <v>2</v>
      </c>
      <c r="C23" s="55"/>
      <c r="D23" s="3"/>
      <c r="E23" s="3"/>
      <c r="F23" s="216"/>
      <c r="G23" s="216"/>
      <c r="H23" s="216"/>
      <c r="I23" s="216"/>
      <c r="J23" s="216"/>
      <c r="K23" s="216"/>
      <c r="L23" s="217"/>
      <c r="M23" s="217"/>
      <c r="N23" s="217"/>
      <c r="O23" s="217"/>
      <c r="P23" s="78"/>
    </row>
    <row r="24" spans="1:24" ht="14.5" customHeight="1" x14ac:dyDescent="0.35">
      <c r="B24" s="206" t="s">
        <v>1</v>
      </c>
      <c r="C24" s="206"/>
      <c r="D24" s="2"/>
      <c r="E24" s="2"/>
      <c r="F24" s="211" t="s">
        <v>38</v>
      </c>
      <c r="G24" s="211"/>
      <c r="H24" s="211"/>
      <c r="I24" s="211">
        <f>SUM(I12:I23)</f>
        <v>151</v>
      </c>
      <c r="J24" s="211"/>
      <c r="K24" s="211"/>
      <c r="L24" s="212">
        <f>'[2]Dados M2(Prt1)'!$G$35</f>
        <v>1.0550895567959671</v>
      </c>
      <c r="M24" s="212"/>
      <c r="N24" s="212"/>
      <c r="O24" s="212"/>
      <c r="P24" s="80">
        <f>L24</f>
        <v>1.0550895567959671</v>
      </c>
    </row>
    <row r="25" spans="1:24" ht="13.15" customHeight="1" x14ac:dyDescent="0.35">
      <c r="B25" s="71" t="s">
        <v>87</v>
      </c>
      <c r="C25" s="9"/>
      <c r="D25" s="9"/>
      <c r="E25" s="9"/>
      <c r="F25" s="9"/>
      <c r="G25" s="9"/>
      <c r="H25" s="9"/>
      <c r="I25" s="9"/>
      <c r="J25" s="9"/>
      <c r="K25" s="9"/>
      <c r="L25" s="9"/>
      <c r="M25" s="9"/>
    </row>
    <row r="26" spans="1:24" ht="13.15" customHeight="1" x14ac:dyDescent="0.35">
      <c r="B26" s="71" t="s">
        <v>88</v>
      </c>
      <c r="C26" s="9"/>
      <c r="D26" s="9"/>
      <c r="E26" s="9"/>
      <c r="F26" s="9"/>
      <c r="G26" s="9"/>
      <c r="H26" s="9"/>
      <c r="I26" s="9"/>
      <c r="J26" s="9"/>
      <c r="K26" s="9"/>
      <c r="L26" s="9"/>
      <c r="M26" s="9"/>
    </row>
    <row r="27" spans="1:24" ht="13.15" customHeight="1" x14ac:dyDescent="0.35">
      <c r="B27" s="9" t="s">
        <v>42</v>
      </c>
      <c r="C27" s="9"/>
      <c r="D27" s="9"/>
      <c r="E27" s="9"/>
      <c r="F27" s="9"/>
      <c r="G27" s="66" t="s">
        <v>0</v>
      </c>
      <c r="I27" s="9"/>
      <c r="J27" s="66" t="s">
        <v>40</v>
      </c>
      <c r="M27" s="9" t="s">
        <v>41</v>
      </c>
    </row>
    <row r="28" spans="1:24" ht="13.15" customHeight="1" x14ac:dyDescent="0.35">
      <c r="B28" s="9"/>
      <c r="C28" s="9"/>
      <c r="D28" s="9"/>
      <c r="E28" s="9"/>
      <c r="G28" s="9"/>
      <c r="H28" s="9"/>
      <c r="K28" s="9"/>
    </row>
    <row r="29" spans="1:24" ht="13.15" customHeight="1" x14ac:dyDescent="0.35">
      <c r="B29" s="9"/>
      <c r="C29" s="9"/>
      <c r="D29" s="9"/>
      <c r="E29" s="9"/>
      <c r="G29" s="9"/>
      <c r="H29" s="9"/>
      <c r="I29" s="9"/>
      <c r="K29" s="9"/>
      <c r="L29" s="9"/>
      <c r="M29" s="9"/>
      <c r="O29" s="10"/>
    </row>
    <row r="30" spans="1:24" ht="13.15" customHeight="1" x14ac:dyDescent="0.35">
      <c r="B30" s="9"/>
      <c r="C30" s="9"/>
      <c r="D30" s="9"/>
      <c r="E30" s="9"/>
      <c r="G30" s="9"/>
      <c r="H30" s="9"/>
      <c r="I30" s="21"/>
      <c r="L30" s="9"/>
      <c r="M30" s="9"/>
      <c r="O30" s="10"/>
    </row>
    <row r="31" spans="1:24" ht="14.5" customHeight="1" x14ac:dyDescent="0.35">
      <c r="O31" s="10"/>
    </row>
    <row r="32" spans="1:24" ht="14.5" customHeight="1" x14ac:dyDescent="0.35"/>
    <row r="33" spans="3:16" ht="14.5" customHeight="1" x14ac:dyDescent="0.35"/>
    <row r="34" spans="3:16" ht="14.5" customHeight="1" x14ac:dyDescent="0.35"/>
    <row r="35" spans="3:16" ht="14.5" customHeight="1" x14ac:dyDescent="0.35"/>
    <row r="36" spans="3:16" ht="14.5" customHeight="1" x14ac:dyDescent="0.35"/>
    <row r="37" spans="3:16" ht="14.5" customHeight="1" x14ac:dyDescent="0.35"/>
    <row r="38" spans="3:16" ht="14.5" customHeight="1" x14ac:dyDescent="0.35"/>
    <row r="39" spans="3:16" ht="14.5" customHeight="1" x14ac:dyDescent="0.35"/>
    <row r="40" spans="3:16" ht="14.5" customHeight="1" x14ac:dyDescent="0.35"/>
    <row r="47" spans="3:16" ht="15" customHeight="1" x14ac:dyDescent="0.35">
      <c r="C47" s="172"/>
      <c r="D47" s="172"/>
      <c r="E47" s="172"/>
      <c r="F47" s="172"/>
      <c r="G47" s="172"/>
      <c r="H47" s="172"/>
      <c r="I47" s="172"/>
      <c r="J47" s="172"/>
      <c r="K47" s="172"/>
      <c r="L47" s="172"/>
      <c r="M47" s="172"/>
      <c r="N47" s="172"/>
    </row>
    <row r="48" spans="3:16" ht="14.5" customHeight="1" x14ac:dyDescent="0.35">
      <c r="C48" s="172"/>
      <c r="D48" s="172"/>
      <c r="E48" s="172"/>
      <c r="F48" s="172"/>
      <c r="G48" s="172"/>
      <c r="H48" s="172"/>
      <c r="I48" s="172"/>
      <c r="J48" s="172"/>
      <c r="K48" s="172"/>
      <c r="L48" s="172"/>
      <c r="M48" s="172"/>
      <c r="N48" s="172"/>
      <c r="O48" s="20"/>
      <c r="P48" s="11"/>
    </row>
    <row r="49" spans="1:16" ht="14.5" customHeight="1" x14ac:dyDescent="0.35">
      <c r="B49" s="20"/>
      <c r="C49" s="172"/>
      <c r="D49" s="172"/>
      <c r="E49" s="172"/>
      <c r="F49" s="172"/>
      <c r="G49" s="172"/>
      <c r="H49" s="172"/>
      <c r="I49" s="172"/>
      <c r="J49" s="172"/>
      <c r="K49" s="172"/>
      <c r="L49" s="172"/>
      <c r="M49" s="172"/>
      <c r="N49" s="172"/>
      <c r="O49" s="20"/>
      <c r="P49" s="11"/>
    </row>
    <row r="50" spans="1:16" ht="18.75" customHeight="1" x14ac:dyDescent="0.35">
      <c r="B50" s="20"/>
      <c r="C50" s="172"/>
      <c r="D50" s="172"/>
      <c r="E50" s="172"/>
      <c r="F50" s="172"/>
      <c r="G50" s="172"/>
      <c r="H50" s="172"/>
      <c r="I50" s="172"/>
      <c r="J50" s="172"/>
      <c r="K50" s="172"/>
      <c r="L50" s="172"/>
      <c r="M50" s="172"/>
      <c r="N50" s="172"/>
      <c r="O50" s="20"/>
      <c r="P50" s="11"/>
    </row>
    <row r="51" spans="1:16" x14ac:dyDescent="0.35">
      <c r="B51" s="20"/>
      <c r="C51" s="20"/>
      <c r="D51" s="20"/>
      <c r="E51" s="20"/>
      <c r="F51" s="20"/>
      <c r="G51" s="20"/>
      <c r="H51" s="20"/>
      <c r="I51" s="20"/>
      <c r="J51" s="20"/>
      <c r="K51" s="20"/>
      <c r="L51" s="20"/>
      <c r="M51" s="20"/>
      <c r="N51" s="20"/>
      <c r="O51" s="20"/>
      <c r="P51" s="11"/>
    </row>
    <row r="52" spans="1:16" x14ac:dyDescent="0.35">
      <c r="B52" s="11"/>
      <c r="C52" s="11"/>
      <c r="D52" s="11"/>
      <c r="E52" s="11"/>
      <c r="F52" s="11"/>
      <c r="G52" s="11"/>
      <c r="H52" s="11"/>
      <c r="I52" s="11"/>
      <c r="J52" s="11"/>
      <c r="K52" s="11"/>
      <c r="L52" s="11"/>
      <c r="M52" s="11"/>
      <c r="N52" s="11"/>
      <c r="O52" s="11"/>
      <c r="P52" s="11"/>
    </row>
    <row r="53" spans="1:16" x14ac:dyDescent="0.35">
      <c r="B53" s="11"/>
      <c r="C53" s="11"/>
      <c r="D53" s="11"/>
      <c r="E53" s="11"/>
      <c r="F53" s="11"/>
      <c r="G53" s="11"/>
      <c r="H53" s="11"/>
      <c r="I53" s="11"/>
      <c r="J53" s="11"/>
      <c r="K53" s="11"/>
      <c r="L53" s="11"/>
      <c r="M53" s="11"/>
      <c r="N53" s="11"/>
      <c r="O53" s="11"/>
      <c r="P53" s="11"/>
    </row>
    <row r="54" spans="1:16" x14ac:dyDescent="0.35">
      <c r="A54" s="13"/>
    </row>
  </sheetData>
  <mergeCells count="49">
    <mergeCell ref="C2:Q2"/>
    <mergeCell ref="A4:N4"/>
    <mergeCell ref="A9:B9"/>
    <mergeCell ref="B11:C11"/>
    <mergeCell ref="D11:H11"/>
    <mergeCell ref="I11:K11"/>
    <mergeCell ref="L11:O11"/>
    <mergeCell ref="I10:P10"/>
    <mergeCell ref="C7:P9"/>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B24:C24"/>
    <mergeCell ref="F24:H24"/>
    <mergeCell ref="I24:K24"/>
    <mergeCell ref="L24:O24"/>
    <mergeCell ref="F22:H22"/>
    <mergeCell ref="I22:K22"/>
    <mergeCell ref="L22:O22"/>
    <mergeCell ref="F23:H23"/>
    <mergeCell ref="I23:K23"/>
    <mergeCell ref="L23:O23"/>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53"/>
  <sheetViews>
    <sheetView workbookViewId="0">
      <selection activeCell="R10" sqref="R10"/>
    </sheetView>
  </sheetViews>
  <sheetFormatPr defaultColWidth="8.81640625" defaultRowHeight="14.5" x14ac:dyDescent="0.25"/>
  <cols>
    <col min="1" max="1" width="9.453125" style="15" customWidth="1"/>
    <col min="2" max="2" width="3" style="15" customWidth="1"/>
    <col min="3" max="3" width="7.1796875" style="15" customWidth="1"/>
    <col min="4" max="5" width="0.81640625" style="15" customWidth="1"/>
    <col min="6" max="6" width="12.7265625" style="15" customWidth="1"/>
    <col min="7" max="7" width="3.7265625" style="15" customWidth="1"/>
    <col min="8" max="8" width="3.54296875" style="15" customWidth="1"/>
    <col min="9" max="9" width="15.7265625" style="15" customWidth="1"/>
    <col min="10" max="10" width="3.7265625" style="15" customWidth="1"/>
    <col min="11" max="11" width="4.453125" style="15" customWidth="1"/>
    <col min="12" max="12" width="9.54296875" style="15" customWidth="1"/>
    <col min="13" max="13" width="2.54296875" style="15" customWidth="1"/>
    <col min="14" max="14" width="2.7265625" style="15" customWidth="1"/>
    <col min="15" max="15" width="3" style="15" customWidth="1"/>
    <col min="16" max="16" width="2.7265625" style="15" customWidth="1"/>
    <col min="17" max="17" width="8.7265625" style="15" customWidth="1"/>
    <col min="18" max="18" width="11.453125" style="15" customWidth="1"/>
    <col min="19" max="21" width="8.81640625" style="15"/>
    <col min="22" max="22" width="9.7265625" style="15" customWidth="1"/>
    <col min="23" max="16384" width="8.81640625" style="15"/>
  </cols>
  <sheetData>
    <row r="1" spans="1:19" ht="15" customHeight="1" x14ac:dyDescent="0.25"/>
    <row r="2" spans="1:19" ht="15.75" customHeight="1" x14ac:dyDescent="0.25">
      <c r="C2" s="218" t="s">
        <v>15</v>
      </c>
      <c r="D2" s="218"/>
      <c r="E2" s="218"/>
      <c r="F2" s="218"/>
      <c r="G2" s="218"/>
      <c r="H2" s="218"/>
      <c r="I2" s="218"/>
      <c r="J2" s="218"/>
      <c r="K2" s="218"/>
      <c r="L2" s="218"/>
      <c r="M2" s="218"/>
      <c r="N2" s="218"/>
      <c r="O2" s="218"/>
      <c r="P2" s="218"/>
      <c r="Q2" s="218"/>
    </row>
    <row r="3" spans="1:19" ht="15.75" customHeight="1" x14ac:dyDescent="0.25">
      <c r="B3" s="67"/>
      <c r="C3" s="67"/>
      <c r="D3" s="67"/>
      <c r="E3" s="67"/>
      <c r="F3" s="67"/>
      <c r="G3" s="67"/>
      <c r="H3" s="67"/>
      <c r="I3" s="67"/>
      <c r="J3" s="67"/>
      <c r="K3" s="67"/>
      <c r="L3" s="67"/>
      <c r="M3" s="67"/>
      <c r="N3" s="67"/>
    </row>
    <row r="4" spans="1:19" ht="22.15" customHeight="1" x14ac:dyDescent="0.25">
      <c r="A4" s="219"/>
      <c r="B4" s="219"/>
      <c r="C4" s="219"/>
      <c r="D4" s="219"/>
      <c r="E4" s="219"/>
      <c r="F4" s="219"/>
      <c r="G4" s="219"/>
      <c r="H4" s="219"/>
      <c r="I4" s="219"/>
      <c r="J4" s="219"/>
      <c r="K4" s="219"/>
      <c r="L4" s="219"/>
      <c r="M4" s="219"/>
      <c r="N4" s="219"/>
    </row>
    <row r="5" spans="1:19" ht="14.5" customHeight="1" x14ac:dyDescent="0.25"/>
    <row r="6" spans="1:19" ht="15.65" customHeight="1" x14ac:dyDescent="0.25">
      <c r="C6" s="40" t="s">
        <v>75</v>
      </c>
      <c r="D6" s="16"/>
      <c r="E6" s="16"/>
    </row>
    <row r="7" spans="1:19" ht="14.5" customHeight="1" x14ac:dyDescent="0.25">
      <c r="C7" s="221" t="s">
        <v>108</v>
      </c>
      <c r="D7" s="221"/>
      <c r="E7" s="221"/>
      <c r="F7" s="221"/>
      <c r="G7" s="221"/>
      <c r="H7" s="221"/>
      <c r="I7" s="221"/>
      <c r="J7" s="221"/>
      <c r="K7" s="221"/>
      <c r="L7" s="221"/>
      <c r="M7" s="221"/>
      <c r="N7" s="221"/>
      <c r="O7" s="221"/>
      <c r="P7" s="221"/>
      <c r="Q7" s="142"/>
    </row>
    <row r="8" spans="1:19" ht="14.5" customHeight="1" x14ac:dyDescent="0.25">
      <c r="C8" s="221"/>
      <c r="D8" s="221"/>
      <c r="E8" s="221"/>
      <c r="F8" s="221"/>
      <c r="G8" s="221"/>
      <c r="H8" s="221"/>
      <c r="I8" s="221"/>
      <c r="J8" s="221"/>
      <c r="K8" s="221"/>
      <c r="L8" s="221"/>
      <c r="M8" s="221"/>
      <c r="N8" s="221"/>
      <c r="O8" s="221"/>
      <c r="P8" s="221"/>
      <c r="Q8" s="142"/>
    </row>
    <row r="9" spans="1:19" ht="12" customHeight="1" x14ac:dyDescent="0.25">
      <c r="A9" s="220" t="s">
        <v>69</v>
      </c>
      <c r="B9" s="220"/>
      <c r="C9" s="221"/>
      <c r="D9" s="221"/>
      <c r="E9" s="221"/>
      <c r="F9" s="221"/>
      <c r="G9" s="221"/>
      <c r="H9" s="221"/>
      <c r="I9" s="221"/>
      <c r="J9" s="221"/>
      <c r="K9" s="221"/>
      <c r="L9" s="221"/>
      <c r="M9" s="221"/>
      <c r="N9" s="221"/>
      <c r="O9" s="221"/>
      <c r="P9" s="221"/>
    </row>
    <row r="10" spans="1:19" ht="14.5" customHeight="1" x14ac:dyDescent="0.25">
      <c r="B10" s="69" t="s">
        <v>84</v>
      </c>
      <c r="I10" s="205" t="s">
        <v>98</v>
      </c>
      <c r="J10" s="205"/>
      <c r="K10" s="205"/>
      <c r="L10" s="205"/>
      <c r="M10" s="205"/>
      <c r="N10" s="205"/>
      <c r="O10" s="205"/>
      <c r="P10" s="205"/>
    </row>
    <row r="11" spans="1:19" ht="27.65" customHeight="1" x14ac:dyDescent="0.15">
      <c r="B11" s="206" t="s">
        <v>14</v>
      </c>
      <c r="C11" s="206"/>
      <c r="D11" s="207" t="s">
        <v>89</v>
      </c>
      <c r="E11" s="207"/>
      <c r="F11" s="207"/>
      <c r="G11" s="207"/>
      <c r="H11" s="207"/>
      <c r="I11" s="207" t="s">
        <v>74</v>
      </c>
      <c r="J11" s="207"/>
      <c r="K11" s="207"/>
      <c r="L11" s="207" t="s">
        <v>21</v>
      </c>
      <c r="M11" s="207"/>
      <c r="N11" s="207"/>
      <c r="O11" s="207"/>
      <c r="P11" s="82">
        <v>3</v>
      </c>
    </row>
    <row r="12" spans="1:19" ht="13.15" customHeight="1" x14ac:dyDescent="0.25">
      <c r="B12" s="12" t="s">
        <v>13</v>
      </c>
      <c r="C12" s="12"/>
      <c r="D12" s="12"/>
      <c r="E12" s="12"/>
      <c r="F12" s="216">
        <f>'[2]Dados M2(Prt1)'!$B41</f>
        <v>5003</v>
      </c>
      <c r="G12" s="216"/>
      <c r="H12" s="216"/>
      <c r="I12" s="216">
        <f>'[2]Dados M2(Prt1)'!$C41</f>
        <v>725</v>
      </c>
      <c r="J12" s="216"/>
      <c r="K12" s="216"/>
      <c r="L12" s="217">
        <f>'[2]Dados M2(Prt1)'!$G41</f>
        <v>1.0381805719113664</v>
      </c>
      <c r="M12" s="217"/>
      <c r="N12" s="217"/>
      <c r="O12" s="217"/>
      <c r="P12" s="79">
        <f t="shared" ref="P12:P13" si="0">L12</f>
        <v>1.0381805719113664</v>
      </c>
      <c r="Q12" s="70"/>
      <c r="R12" s="70"/>
      <c r="S12" s="70"/>
    </row>
    <row r="13" spans="1:19" ht="13.15" customHeight="1" x14ac:dyDescent="0.25">
      <c r="B13" s="55" t="s">
        <v>12</v>
      </c>
      <c r="C13" s="55"/>
      <c r="D13" s="55"/>
      <c r="E13" s="55"/>
      <c r="F13" s="216">
        <f>'[2]Dados M2(Prt1)'!$B42</f>
        <v>4112</v>
      </c>
      <c r="G13" s="216"/>
      <c r="H13" s="216"/>
      <c r="I13" s="216">
        <f>'[2]Dados M2(Prt1)'!$C42</f>
        <v>891</v>
      </c>
      <c r="J13" s="216"/>
      <c r="K13" s="216"/>
      <c r="L13" s="217">
        <f>'[2]Dados M2(Prt1)'!$G42</f>
        <v>1.0427485213122267</v>
      </c>
      <c r="M13" s="217"/>
      <c r="N13" s="217"/>
      <c r="O13" s="217"/>
      <c r="P13" s="79">
        <f t="shared" si="0"/>
        <v>1.0427485213122267</v>
      </c>
      <c r="Q13" s="70"/>
      <c r="R13" s="70"/>
      <c r="S13" s="70"/>
    </row>
    <row r="14" spans="1:19" ht="13.15" customHeight="1" x14ac:dyDescent="0.25">
      <c r="B14" s="12" t="s">
        <v>11</v>
      </c>
      <c r="C14" s="12"/>
      <c r="D14" s="12"/>
      <c r="E14" s="12"/>
      <c r="F14" s="216"/>
      <c r="G14" s="216"/>
      <c r="H14" s="216"/>
      <c r="I14" s="216"/>
      <c r="J14" s="216"/>
      <c r="K14" s="216"/>
      <c r="L14" s="217"/>
      <c r="M14" s="217"/>
      <c r="N14" s="217"/>
      <c r="O14" s="217"/>
      <c r="P14" s="79"/>
      <c r="Q14" s="70"/>
      <c r="R14" s="70"/>
      <c r="S14" s="70"/>
    </row>
    <row r="15" spans="1:19" ht="13.15" customHeight="1" x14ac:dyDescent="0.25">
      <c r="A15" s="12"/>
      <c r="B15" s="55" t="s">
        <v>10</v>
      </c>
      <c r="C15" s="55"/>
      <c r="D15" s="55"/>
      <c r="E15" s="55"/>
      <c r="F15" s="216"/>
      <c r="G15" s="216"/>
      <c r="H15" s="216"/>
      <c r="I15" s="216"/>
      <c r="J15" s="216"/>
      <c r="K15" s="216"/>
      <c r="L15" s="217"/>
      <c r="M15" s="217"/>
      <c r="N15" s="217"/>
      <c r="O15" s="217"/>
      <c r="P15" s="79"/>
      <c r="Q15" s="70"/>
      <c r="R15" s="70"/>
      <c r="S15" s="70"/>
    </row>
    <row r="16" spans="1:19" ht="13.15" customHeight="1" x14ac:dyDescent="0.25">
      <c r="A16" s="12"/>
      <c r="B16" s="55" t="s">
        <v>9</v>
      </c>
      <c r="C16" s="163"/>
      <c r="D16" s="12"/>
      <c r="E16" s="12"/>
      <c r="F16" s="216"/>
      <c r="G16" s="216"/>
      <c r="H16" s="216"/>
      <c r="I16" s="216"/>
      <c r="J16" s="216"/>
      <c r="K16" s="216"/>
      <c r="L16" s="217"/>
      <c r="M16" s="217"/>
      <c r="N16" s="217"/>
      <c r="O16" s="217"/>
      <c r="P16" s="79"/>
      <c r="Q16" s="70"/>
      <c r="R16" s="70"/>
      <c r="S16" s="70"/>
    </row>
    <row r="17" spans="1:23" ht="13.15" customHeight="1" x14ac:dyDescent="0.25">
      <c r="A17" s="12"/>
      <c r="B17" s="55" t="s">
        <v>8</v>
      </c>
      <c r="C17" s="55"/>
      <c r="D17" s="55"/>
      <c r="E17" s="55"/>
      <c r="F17" s="216"/>
      <c r="G17" s="216"/>
      <c r="H17" s="216"/>
      <c r="I17" s="216"/>
      <c r="J17" s="216"/>
      <c r="K17" s="216"/>
      <c r="L17" s="217"/>
      <c r="M17" s="217"/>
      <c r="N17" s="217"/>
      <c r="O17" s="217"/>
      <c r="P17" s="79"/>
    </row>
    <row r="18" spans="1:23" ht="13.15" customHeight="1" x14ac:dyDescent="0.25">
      <c r="A18" s="12"/>
      <c r="B18" s="12" t="s">
        <v>7</v>
      </c>
      <c r="C18" s="12"/>
      <c r="D18" s="12"/>
      <c r="E18" s="12"/>
      <c r="F18" s="216"/>
      <c r="G18" s="216"/>
      <c r="H18" s="216"/>
      <c r="I18" s="216"/>
      <c r="J18" s="216"/>
      <c r="K18" s="216"/>
      <c r="L18" s="217"/>
      <c r="M18" s="217"/>
      <c r="N18" s="217"/>
      <c r="O18" s="217"/>
      <c r="P18" s="79"/>
    </row>
    <row r="19" spans="1:23" ht="13.15" customHeight="1" x14ac:dyDescent="0.25">
      <c r="B19" s="55" t="s">
        <v>6</v>
      </c>
      <c r="C19" s="55"/>
      <c r="D19" s="55"/>
      <c r="E19" s="55"/>
      <c r="F19" s="216"/>
      <c r="G19" s="216"/>
      <c r="H19" s="216"/>
      <c r="I19" s="216"/>
      <c r="J19" s="216"/>
      <c r="K19" s="216"/>
      <c r="L19" s="217"/>
      <c r="M19" s="217"/>
      <c r="N19" s="217"/>
      <c r="O19" s="217"/>
      <c r="P19" s="79"/>
    </row>
    <row r="20" spans="1:23" ht="13.15" customHeight="1" x14ac:dyDescent="0.25">
      <c r="B20" s="12" t="s">
        <v>5</v>
      </c>
      <c r="C20" s="12"/>
      <c r="D20" s="12"/>
      <c r="E20" s="12"/>
      <c r="F20" s="216"/>
      <c r="G20" s="216"/>
      <c r="H20" s="216"/>
      <c r="I20" s="216"/>
      <c r="J20" s="216"/>
      <c r="K20" s="216"/>
      <c r="L20" s="217"/>
      <c r="M20" s="217"/>
      <c r="N20" s="217"/>
      <c r="O20" s="217"/>
      <c r="P20" s="79"/>
    </row>
    <row r="21" spans="1:23" ht="13.15" customHeight="1" x14ac:dyDescent="0.25">
      <c r="B21" s="55" t="s">
        <v>4</v>
      </c>
      <c r="C21" s="55"/>
      <c r="D21" s="55"/>
      <c r="E21" s="55"/>
      <c r="F21" s="216"/>
      <c r="G21" s="216"/>
      <c r="H21" s="216"/>
      <c r="I21" s="216"/>
      <c r="J21" s="216"/>
      <c r="K21" s="216"/>
      <c r="L21" s="217"/>
      <c r="M21" s="217"/>
      <c r="N21" s="217"/>
      <c r="O21" s="217"/>
      <c r="P21" s="79"/>
    </row>
    <row r="22" spans="1:23" ht="13.15" customHeight="1" x14ac:dyDescent="0.25">
      <c r="B22" s="12" t="s">
        <v>3</v>
      </c>
      <c r="C22" s="12"/>
      <c r="D22" s="12"/>
      <c r="E22" s="12"/>
      <c r="F22" s="216"/>
      <c r="G22" s="216"/>
      <c r="H22" s="216"/>
      <c r="I22" s="216"/>
      <c r="J22" s="216"/>
      <c r="K22" s="216"/>
      <c r="L22" s="217"/>
      <c r="M22" s="217"/>
      <c r="N22" s="217"/>
      <c r="O22" s="217"/>
      <c r="P22" s="79"/>
    </row>
    <row r="23" spans="1:23" ht="13.15" customHeight="1" x14ac:dyDescent="0.25">
      <c r="B23" s="55" t="s">
        <v>2</v>
      </c>
      <c r="C23" s="55"/>
      <c r="D23" s="55"/>
      <c r="E23" s="55"/>
      <c r="F23" s="216"/>
      <c r="G23" s="216"/>
      <c r="H23" s="216"/>
      <c r="I23" s="216"/>
      <c r="J23" s="216"/>
      <c r="K23" s="216"/>
      <c r="L23" s="217"/>
      <c r="M23" s="217"/>
      <c r="N23" s="217"/>
      <c r="O23" s="217"/>
      <c r="P23" s="79"/>
    </row>
    <row r="24" spans="1:23" ht="14.5" customHeight="1" x14ac:dyDescent="0.25">
      <c r="B24" s="206" t="s">
        <v>1</v>
      </c>
      <c r="C24" s="206"/>
      <c r="D24" s="2"/>
      <c r="E24" s="2"/>
      <c r="F24" s="211" t="s">
        <v>22</v>
      </c>
      <c r="G24" s="211"/>
      <c r="H24" s="211"/>
      <c r="I24" s="211">
        <f>SUM(I12:I23)</f>
        <v>1616</v>
      </c>
      <c r="J24" s="211"/>
      <c r="K24" s="211"/>
      <c r="L24" s="212">
        <f>'[2]Dados M2(Prt1)'!$G$53</f>
        <v>1.0638297872340425</v>
      </c>
      <c r="M24" s="212"/>
      <c r="N24" s="212"/>
      <c r="O24" s="212"/>
      <c r="P24" s="81">
        <f>L24</f>
        <v>1.0638297872340425</v>
      </c>
    </row>
    <row r="25" spans="1:23" ht="13.15" customHeight="1" x14ac:dyDescent="0.25">
      <c r="B25" s="71" t="s">
        <v>87</v>
      </c>
      <c r="C25" s="71"/>
      <c r="D25" s="71"/>
      <c r="E25" s="71"/>
      <c r="F25" s="71"/>
      <c r="G25" s="71"/>
      <c r="H25" s="71"/>
      <c r="I25" s="71"/>
      <c r="J25" s="71"/>
      <c r="K25" s="71"/>
      <c r="L25" s="71"/>
      <c r="M25" s="71"/>
    </row>
    <row r="26" spans="1:23" ht="13.15" customHeight="1" x14ac:dyDescent="0.25">
      <c r="B26" s="71" t="s">
        <v>88</v>
      </c>
      <c r="C26" s="71"/>
      <c r="D26" s="71"/>
      <c r="E26" s="71"/>
      <c r="F26" s="71"/>
      <c r="G26" s="71"/>
      <c r="H26" s="71"/>
      <c r="I26" s="71"/>
      <c r="J26" s="71"/>
      <c r="K26" s="71"/>
      <c r="L26" s="71"/>
      <c r="M26" s="71"/>
    </row>
    <row r="27" spans="1:23" ht="13.15" customHeight="1" x14ac:dyDescent="0.25">
      <c r="B27" s="71" t="s">
        <v>42</v>
      </c>
      <c r="C27" s="71"/>
      <c r="D27" s="71"/>
      <c r="E27" s="71"/>
      <c r="F27" s="71"/>
      <c r="G27" s="72" t="s">
        <v>0</v>
      </c>
      <c r="I27" s="71"/>
      <c r="J27" s="72" t="s">
        <v>40</v>
      </c>
      <c r="M27" s="71" t="s">
        <v>41</v>
      </c>
    </row>
    <row r="28" spans="1:23" ht="13.15" customHeight="1" x14ac:dyDescent="0.25">
      <c r="B28" s="71"/>
      <c r="C28" s="71"/>
      <c r="D28" s="71"/>
      <c r="E28" s="71"/>
      <c r="G28" s="71"/>
      <c r="H28" s="71"/>
      <c r="K28" s="71"/>
    </row>
    <row r="29" spans="1:23" ht="13.15" customHeight="1" x14ac:dyDescent="0.25">
      <c r="B29" s="71"/>
      <c r="C29" s="71"/>
      <c r="D29" s="71"/>
      <c r="E29" s="71"/>
      <c r="G29" s="71"/>
      <c r="H29" s="71"/>
      <c r="I29" s="71"/>
      <c r="J29" s="71"/>
      <c r="K29" s="71"/>
      <c r="L29" s="71"/>
      <c r="M29" s="71"/>
      <c r="O29" s="10"/>
      <c r="R29" s="12"/>
      <c r="S29" s="12"/>
      <c r="T29" s="12"/>
      <c r="U29" s="12"/>
      <c r="V29" s="12"/>
      <c r="W29" s="12"/>
    </row>
    <row r="30" spans="1:23" ht="13.15" customHeight="1" x14ac:dyDescent="0.25">
      <c r="B30" s="71"/>
      <c r="C30" s="71"/>
      <c r="D30" s="71"/>
      <c r="E30" s="71"/>
      <c r="G30" s="71"/>
      <c r="H30" s="71"/>
      <c r="I30" s="71"/>
      <c r="J30" s="71"/>
      <c r="K30" s="71"/>
      <c r="L30" s="71"/>
      <c r="M30" s="71"/>
      <c r="O30" s="10"/>
      <c r="R30" s="12"/>
      <c r="S30" s="12"/>
      <c r="T30" s="12"/>
      <c r="U30" s="12"/>
      <c r="V30" s="12"/>
      <c r="W30" s="12"/>
    </row>
    <row r="31" spans="1:23" ht="14.5" customHeight="1" x14ac:dyDescent="0.25">
      <c r="O31" s="10"/>
      <c r="R31" s="12"/>
      <c r="S31" s="12"/>
      <c r="T31" s="12"/>
      <c r="U31" s="12"/>
      <c r="V31" s="12"/>
      <c r="W31" s="12"/>
    </row>
    <row r="32" spans="1:23" ht="14.5" customHeight="1" x14ac:dyDescent="0.25">
      <c r="R32" s="12"/>
      <c r="S32" s="12"/>
      <c r="T32" s="12"/>
      <c r="U32" s="12"/>
      <c r="V32" s="12"/>
      <c r="W32" s="12"/>
    </row>
    <row r="33" spans="3:23" ht="14.5" customHeight="1" x14ac:dyDescent="0.25">
      <c r="R33" s="12"/>
      <c r="S33" s="12"/>
      <c r="T33" s="12"/>
      <c r="U33" s="12"/>
      <c r="V33" s="12"/>
      <c r="W33" s="12"/>
    </row>
    <row r="34" spans="3:23" ht="14.5" customHeight="1" x14ac:dyDescent="0.25"/>
    <row r="35" spans="3:23" ht="14.5" customHeight="1" x14ac:dyDescent="0.25"/>
    <row r="36" spans="3:23" ht="14.5" customHeight="1" x14ac:dyDescent="0.25"/>
    <row r="37" spans="3:23" ht="14.5" customHeight="1" x14ac:dyDescent="0.25"/>
    <row r="38" spans="3:23" ht="14.5" customHeight="1" x14ac:dyDescent="0.25"/>
    <row r="39" spans="3:23" ht="14.5" customHeight="1" x14ac:dyDescent="0.25"/>
    <row r="40" spans="3:23" ht="14.5" customHeight="1" x14ac:dyDescent="0.25">
      <c r="R40" s="12"/>
      <c r="S40" s="12"/>
      <c r="T40" s="12"/>
      <c r="U40" s="12"/>
      <c r="V40" s="12"/>
      <c r="W40" s="12"/>
    </row>
    <row r="41" spans="3:23" x14ac:dyDescent="0.25">
      <c r="R41" s="12"/>
      <c r="S41" s="12"/>
      <c r="T41" s="12"/>
      <c r="U41" s="12"/>
      <c r="V41" s="12"/>
      <c r="W41" s="12"/>
    </row>
    <row r="42" spans="3:23" x14ac:dyDescent="0.25">
      <c r="R42" s="12"/>
      <c r="S42" s="12"/>
      <c r="T42" s="12"/>
      <c r="U42" s="12"/>
      <c r="V42" s="12"/>
      <c r="W42" s="12"/>
    </row>
    <row r="43" spans="3:23" x14ac:dyDescent="0.25">
      <c r="R43" s="12"/>
      <c r="S43" s="12"/>
      <c r="T43" s="12"/>
      <c r="U43" s="12"/>
      <c r="V43" s="12"/>
      <c r="W43" s="12"/>
    </row>
    <row r="44" spans="3:23" x14ac:dyDescent="0.25">
      <c r="R44" s="12"/>
      <c r="S44" s="12"/>
      <c r="T44" s="12"/>
      <c r="U44" s="12"/>
      <c r="V44" s="12"/>
      <c r="W44" s="12"/>
    </row>
    <row r="47" spans="3:23" x14ac:dyDescent="0.25">
      <c r="C47" s="112"/>
      <c r="D47" s="112"/>
      <c r="E47" s="112"/>
      <c r="F47" s="112"/>
      <c r="G47" s="112"/>
      <c r="H47" s="112"/>
      <c r="I47" s="112"/>
      <c r="J47" s="112"/>
      <c r="K47" s="112"/>
      <c r="L47" s="112"/>
      <c r="M47" s="112"/>
      <c r="N47" s="112"/>
    </row>
    <row r="48" spans="3:23" ht="14.5" customHeight="1" x14ac:dyDescent="0.25">
      <c r="C48" s="112"/>
      <c r="D48" s="112"/>
      <c r="E48" s="112"/>
      <c r="F48" s="112"/>
      <c r="G48" s="112"/>
      <c r="H48" s="112"/>
      <c r="I48" s="112"/>
      <c r="J48" s="112"/>
      <c r="K48" s="112"/>
      <c r="L48" s="112"/>
      <c r="M48" s="112"/>
      <c r="N48" s="112"/>
      <c r="P48" s="12"/>
    </row>
    <row r="49" spans="1:16" ht="14.5" customHeight="1" x14ac:dyDescent="0.25">
      <c r="C49" s="112"/>
      <c r="D49" s="112"/>
      <c r="E49" s="112"/>
      <c r="F49" s="112"/>
      <c r="G49" s="112"/>
      <c r="H49" s="112"/>
      <c r="I49" s="112"/>
      <c r="J49" s="112"/>
      <c r="K49" s="112"/>
      <c r="L49" s="112"/>
      <c r="M49" s="112"/>
      <c r="N49" s="112"/>
      <c r="P49" s="12"/>
    </row>
    <row r="50" spans="1:16" x14ac:dyDescent="0.25">
      <c r="C50" s="112"/>
      <c r="D50" s="112"/>
      <c r="E50" s="112"/>
      <c r="F50" s="112"/>
      <c r="G50" s="112"/>
      <c r="H50" s="112"/>
      <c r="I50" s="112"/>
      <c r="J50" s="112"/>
      <c r="K50" s="112"/>
      <c r="L50" s="112"/>
      <c r="M50" s="112"/>
      <c r="N50" s="112"/>
      <c r="P50" s="12"/>
    </row>
    <row r="51" spans="1:16" x14ac:dyDescent="0.25">
      <c r="C51" s="112"/>
      <c r="D51" s="112"/>
      <c r="E51" s="112"/>
      <c r="F51" s="112"/>
      <c r="G51" s="112"/>
      <c r="H51" s="112"/>
      <c r="I51" s="112"/>
      <c r="J51" s="112"/>
      <c r="K51" s="112"/>
      <c r="L51" s="112"/>
      <c r="M51" s="112"/>
      <c r="N51" s="112"/>
      <c r="P51" s="12"/>
    </row>
    <row r="52" spans="1:16" x14ac:dyDescent="0.25">
      <c r="B52" s="12"/>
      <c r="O52" s="12"/>
      <c r="P52" s="12"/>
    </row>
    <row r="53" spans="1:16" x14ac:dyDescent="0.25">
      <c r="A53" s="73"/>
    </row>
  </sheetData>
  <mergeCells count="49">
    <mergeCell ref="C2:Q2"/>
    <mergeCell ref="A4:N4"/>
    <mergeCell ref="A9:B9"/>
    <mergeCell ref="B11:C11"/>
    <mergeCell ref="D11:H11"/>
    <mergeCell ref="I11:K11"/>
    <mergeCell ref="L11:O11"/>
    <mergeCell ref="I10:P10"/>
    <mergeCell ref="C7:P9"/>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B24:C24"/>
    <mergeCell ref="F24:H24"/>
    <mergeCell ref="I24:K24"/>
    <mergeCell ref="L24:O24"/>
    <mergeCell ref="F22:H22"/>
    <mergeCell ref="I22:K22"/>
    <mergeCell ref="L22:O22"/>
    <mergeCell ref="F23:H23"/>
    <mergeCell ref="I23:K23"/>
    <mergeCell ref="L23:O23"/>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52"/>
  <sheetViews>
    <sheetView workbookViewId="0">
      <selection activeCell="Q1" sqref="Q1"/>
    </sheetView>
  </sheetViews>
  <sheetFormatPr defaultColWidth="9.1796875" defaultRowHeight="14.5" x14ac:dyDescent="0.25"/>
  <cols>
    <col min="1" max="1" width="9.453125" style="15" customWidth="1"/>
    <col min="2" max="2" width="3" style="15" customWidth="1"/>
    <col min="3" max="3" width="7.1796875" style="15" customWidth="1"/>
    <col min="4" max="5" width="0.81640625" style="15" customWidth="1"/>
    <col min="6" max="6" width="12.7265625" style="15" customWidth="1"/>
    <col min="7" max="8" width="3.7265625" style="15" customWidth="1"/>
    <col min="9" max="9" width="15.7265625" style="15" customWidth="1"/>
    <col min="10" max="10" width="3.81640625" style="15" customWidth="1"/>
    <col min="11" max="11" width="4.26953125" style="15" customWidth="1"/>
    <col min="12" max="12" width="9.54296875" style="15" customWidth="1"/>
    <col min="13" max="13" width="2.54296875" style="15" customWidth="1"/>
    <col min="14" max="14" width="2.7265625" style="15" customWidth="1"/>
    <col min="15" max="15" width="3" style="15" customWidth="1"/>
    <col min="16" max="16" width="2.7265625" style="15" customWidth="1"/>
    <col min="17" max="17" width="8.453125" style="15" customWidth="1"/>
    <col min="18" max="18" width="9.1796875" style="15"/>
    <col min="19" max="19" width="15.81640625" style="15" customWidth="1"/>
    <col min="20" max="21" width="9.1796875" style="15"/>
    <col min="22" max="22" width="9.7265625" style="15" customWidth="1"/>
    <col min="23" max="16384" width="9.1796875" style="15"/>
  </cols>
  <sheetData>
    <row r="1" spans="1:19" ht="15" customHeight="1" x14ac:dyDescent="0.25"/>
    <row r="2" spans="1:19" ht="15.75" customHeight="1" x14ac:dyDescent="0.25">
      <c r="C2" s="218" t="s">
        <v>15</v>
      </c>
      <c r="D2" s="218"/>
      <c r="E2" s="218"/>
      <c r="F2" s="218"/>
      <c r="G2" s="218"/>
      <c r="H2" s="218"/>
      <c r="I2" s="218"/>
      <c r="J2" s="218"/>
      <c r="K2" s="218"/>
      <c r="L2" s="218"/>
      <c r="M2" s="218"/>
      <c r="N2" s="218"/>
      <c r="O2" s="218"/>
      <c r="P2" s="218"/>
      <c r="Q2" s="218"/>
    </row>
    <row r="3" spans="1:19" ht="15.75" customHeight="1" x14ac:dyDescent="0.25">
      <c r="B3" s="67"/>
      <c r="C3" s="67"/>
      <c r="D3" s="67"/>
      <c r="E3" s="67"/>
      <c r="F3" s="67"/>
      <c r="G3" s="67"/>
      <c r="H3" s="67"/>
      <c r="I3" s="67"/>
      <c r="J3" s="67"/>
      <c r="K3" s="67"/>
      <c r="L3" s="67"/>
      <c r="M3" s="67"/>
      <c r="N3" s="67"/>
    </row>
    <row r="4" spans="1:19" ht="22.15" customHeight="1" x14ac:dyDescent="0.25">
      <c r="A4" s="219"/>
      <c r="B4" s="219"/>
      <c r="C4" s="219"/>
      <c r="D4" s="219"/>
      <c r="E4" s="219"/>
      <c r="F4" s="219"/>
      <c r="G4" s="219"/>
      <c r="H4" s="219"/>
      <c r="I4" s="219"/>
      <c r="J4" s="219"/>
      <c r="K4" s="219"/>
      <c r="L4" s="219"/>
      <c r="M4" s="219"/>
      <c r="N4" s="219"/>
    </row>
    <row r="5" spans="1:19" ht="14.5" customHeight="1" x14ac:dyDescent="0.25"/>
    <row r="6" spans="1:19" ht="15.65" customHeight="1" x14ac:dyDescent="0.25">
      <c r="C6" s="40" t="s">
        <v>82</v>
      </c>
      <c r="D6" s="16"/>
      <c r="E6" s="16"/>
    </row>
    <row r="7" spans="1:19" ht="14.5" customHeight="1" x14ac:dyDescent="0.25">
      <c r="C7" s="221" t="s">
        <v>109</v>
      </c>
      <c r="D7" s="221"/>
      <c r="E7" s="221"/>
      <c r="F7" s="221"/>
      <c r="G7" s="221"/>
      <c r="H7" s="221"/>
      <c r="I7" s="221"/>
      <c r="J7" s="221"/>
      <c r="K7" s="221"/>
      <c r="L7" s="221"/>
      <c r="M7" s="221"/>
      <c r="N7" s="221"/>
      <c r="O7" s="221"/>
      <c r="P7" s="221"/>
      <c r="Q7" s="142"/>
    </row>
    <row r="8" spans="1:19" ht="14.5" customHeight="1" x14ac:dyDescent="0.25">
      <c r="C8" s="221"/>
      <c r="D8" s="221"/>
      <c r="E8" s="221"/>
      <c r="F8" s="221"/>
      <c r="G8" s="221"/>
      <c r="H8" s="221"/>
      <c r="I8" s="221"/>
      <c r="J8" s="221"/>
      <c r="K8" s="221"/>
      <c r="L8" s="221"/>
      <c r="M8" s="221"/>
      <c r="N8" s="221"/>
      <c r="O8" s="221"/>
      <c r="P8" s="221"/>
      <c r="Q8" s="142"/>
    </row>
    <row r="9" spans="1:19" ht="12" customHeight="1" x14ac:dyDescent="0.25">
      <c r="A9" s="220" t="s">
        <v>69</v>
      </c>
      <c r="B9" s="220"/>
      <c r="C9" s="221"/>
      <c r="D9" s="221"/>
      <c r="E9" s="221"/>
      <c r="F9" s="221"/>
      <c r="G9" s="221"/>
      <c r="H9" s="221"/>
      <c r="I9" s="221"/>
      <c r="J9" s="221"/>
      <c r="K9" s="221"/>
      <c r="L9" s="221"/>
      <c r="M9" s="221"/>
      <c r="N9" s="221"/>
      <c r="O9" s="221"/>
      <c r="P9" s="221"/>
      <c r="Q9" s="142"/>
    </row>
    <row r="10" spans="1:19" ht="14.5" customHeight="1" x14ac:dyDescent="0.25">
      <c r="B10" s="69" t="s">
        <v>80</v>
      </c>
      <c r="I10" s="205" t="s">
        <v>98</v>
      </c>
      <c r="J10" s="205"/>
      <c r="K10" s="205"/>
      <c r="L10" s="205"/>
      <c r="M10" s="205"/>
      <c r="N10" s="205"/>
      <c r="O10" s="205"/>
      <c r="P10" s="205"/>
    </row>
    <row r="11" spans="1:19" ht="27.65" customHeight="1" x14ac:dyDescent="0.15">
      <c r="B11" s="206" t="s">
        <v>14</v>
      </c>
      <c r="C11" s="206"/>
      <c r="D11" s="207" t="s">
        <v>89</v>
      </c>
      <c r="E11" s="207"/>
      <c r="F11" s="207"/>
      <c r="G11" s="207"/>
      <c r="H11" s="207"/>
      <c r="I11" s="207" t="s">
        <v>81</v>
      </c>
      <c r="J11" s="207"/>
      <c r="K11" s="207"/>
      <c r="L11" s="207" t="s">
        <v>21</v>
      </c>
      <c r="M11" s="207"/>
      <c r="N11" s="207"/>
      <c r="O11" s="207"/>
      <c r="P11" s="82">
        <v>3</v>
      </c>
    </row>
    <row r="12" spans="1:19" ht="13.15" customHeight="1" x14ac:dyDescent="0.25">
      <c r="B12" s="12" t="s">
        <v>13</v>
      </c>
      <c r="C12" s="12"/>
      <c r="D12" s="12"/>
      <c r="E12" s="12"/>
      <c r="F12" s="216">
        <f>'[2]Dados M2(Prt2)'!$B6</f>
        <v>18</v>
      </c>
      <c r="G12" s="216"/>
      <c r="H12" s="216"/>
      <c r="I12" s="216">
        <f>'[2]Dados M2(Prt2)'!$C6</f>
        <v>2</v>
      </c>
      <c r="J12" s="216"/>
      <c r="K12" s="216"/>
      <c r="L12" s="217">
        <f>'[2]Dados M2(Prt2)'!$G6</f>
        <v>0.10101010101010102</v>
      </c>
      <c r="M12" s="217"/>
      <c r="N12" s="217"/>
      <c r="O12" s="217"/>
      <c r="P12" s="79">
        <f t="shared" ref="P12:P13" si="0">L12</f>
        <v>0.10101010101010102</v>
      </c>
      <c r="Q12" s="70"/>
      <c r="R12" s="70"/>
      <c r="S12" s="74"/>
    </row>
    <row r="13" spans="1:19" ht="13.15" customHeight="1" x14ac:dyDescent="0.25">
      <c r="B13" s="55" t="s">
        <v>12</v>
      </c>
      <c r="C13" s="55"/>
      <c r="D13" s="55"/>
      <c r="E13" s="55"/>
      <c r="F13" s="216">
        <f>'[2]Dados M2(Prt2)'!$B7</f>
        <v>15</v>
      </c>
      <c r="G13" s="216"/>
      <c r="H13" s="216"/>
      <c r="I13" s="216">
        <f>'[2]Dados M2(Prt2)'!$C7</f>
        <v>2</v>
      </c>
      <c r="J13" s="216"/>
      <c r="K13" s="216"/>
      <c r="L13" s="217">
        <f>'[2]Dados M2(Prt2)'!$G7</f>
        <v>0.21265284423179159</v>
      </c>
      <c r="M13" s="217"/>
      <c r="N13" s="217"/>
      <c r="O13" s="217"/>
      <c r="P13" s="79">
        <f t="shared" si="0"/>
        <v>0.21265284423179159</v>
      </c>
      <c r="Q13" s="70"/>
      <c r="R13" s="70"/>
      <c r="S13" s="74"/>
    </row>
    <row r="14" spans="1:19" ht="13.15" customHeight="1" x14ac:dyDescent="0.25">
      <c r="B14" s="12" t="s">
        <v>11</v>
      </c>
      <c r="C14" s="12"/>
      <c r="D14" s="12"/>
      <c r="E14" s="12"/>
      <c r="F14" s="216"/>
      <c r="G14" s="216"/>
      <c r="H14" s="216"/>
      <c r="I14" s="216"/>
      <c r="J14" s="216"/>
      <c r="K14" s="216"/>
      <c r="L14" s="217"/>
      <c r="M14" s="217"/>
      <c r="N14" s="217"/>
      <c r="O14" s="217"/>
      <c r="P14" s="79"/>
      <c r="Q14" s="70"/>
      <c r="R14" s="70"/>
      <c r="S14" s="74"/>
    </row>
    <row r="15" spans="1:19" ht="13.15" customHeight="1" x14ac:dyDescent="0.25">
      <c r="A15" s="12"/>
      <c r="B15" s="55" t="s">
        <v>10</v>
      </c>
      <c r="C15" s="55"/>
      <c r="D15" s="55"/>
      <c r="E15" s="55"/>
      <c r="F15" s="216"/>
      <c r="G15" s="216"/>
      <c r="H15" s="216"/>
      <c r="I15" s="216"/>
      <c r="J15" s="216"/>
      <c r="K15" s="216"/>
      <c r="L15" s="217"/>
      <c r="M15" s="217"/>
      <c r="N15" s="217"/>
      <c r="O15" s="217"/>
      <c r="P15" s="79"/>
      <c r="Q15" s="70"/>
      <c r="R15" s="70"/>
      <c r="S15" s="74"/>
    </row>
    <row r="16" spans="1:19" ht="13.15" customHeight="1" x14ac:dyDescent="0.25">
      <c r="A16" s="12"/>
      <c r="B16" s="55" t="s">
        <v>9</v>
      </c>
      <c r="C16" s="163"/>
      <c r="D16" s="12"/>
      <c r="E16" s="12"/>
      <c r="F16" s="216"/>
      <c r="G16" s="216"/>
      <c r="H16" s="216"/>
      <c r="I16" s="216"/>
      <c r="J16" s="216"/>
      <c r="K16" s="216"/>
      <c r="L16" s="217"/>
      <c r="M16" s="217"/>
      <c r="N16" s="217"/>
      <c r="O16" s="217"/>
      <c r="P16" s="79"/>
      <c r="Q16" s="70"/>
      <c r="R16" s="70"/>
      <c r="S16" s="74"/>
    </row>
    <row r="17" spans="1:19" ht="13.15" customHeight="1" x14ac:dyDescent="0.25">
      <c r="A17" s="12"/>
      <c r="B17" s="55" t="s">
        <v>8</v>
      </c>
      <c r="C17" s="55"/>
      <c r="D17" s="55"/>
      <c r="E17" s="55"/>
      <c r="F17" s="216"/>
      <c r="G17" s="216"/>
      <c r="H17" s="216"/>
      <c r="I17" s="216"/>
      <c r="J17" s="216"/>
      <c r="K17" s="216"/>
      <c r="L17" s="217"/>
      <c r="M17" s="217"/>
      <c r="N17" s="217"/>
      <c r="O17" s="217"/>
      <c r="P17" s="79"/>
      <c r="S17" s="75"/>
    </row>
    <row r="18" spans="1:19" ht="13.15" customHeight="1" x14ac:dyDescent="0.25">
      <c r="A18" s="12"/>
      <c r="B18" s="12" t="s">
        <v>7</v>
      </c>
      <c r="C18" s="12"/>
      <c r="D18" s="12"/>
      <c r="E18" s="12"/>
      <c r="F18" s="216"/>
      <c r="G18" s="216"/>
      <c r="H18" s="216"/>
      <c r="I18" s="216"/>
      <c r="J18" s="216"/>
      <c r="K18" s="216"/>
      <c r="L18" s="217"/>
      <c r="M18" s="217"/>
      <c r="N18" s="217"/>
      <c r="O18" s="217"/>
      <c r="P18" s="79"/>
    </row>
    <row r="19" spans="1:19" ht="13.15" customHeight="1" x14ac:dyDescent="0.25">
      <c r="B19" s="55" t="s">
        <v>6</v>
      </c>
      <c r="C19" s="55"/>
      <c r="D19" s="55"/>
      <c r="E19" s="55"/>
      <c r="F19" s="216"/>
      <c r="G19" s="216"/>
      <c r="H19" s="216"/>
      <c r="I19" s="216"/>
      <c r="J19" s="216"/>
      <c r="K19" s="216"/>
      <c r="L19" s="217"/>
      <c r="M19" s="217"/>
      <c r="N19" s="217"/>
      <c r="O19" s="217"/>
      <c r="P19" s="79"/>
    </row>
    <row r="20" spans="1:19" ht="13.15" customHeight="1" x14ac:dyDescent="0.25">
      <c r="B20" s="12" t="s">
        <v>5</v>
      </c>
      <c r="C20" s="12"/>
      <c r="D20" s="12"/>
      <c r="E20" s="12"/>
      <c r="F20" s="216"/>
      <c r="G20" s="216"/>
      <c r="H20" s="216"/>
      <c r="I20" s="216"/>
      <c r="J20" s="216"/>
      <c r="K20" s="216"/>
      <c r="L20" s="217"/>
      <c r="M20" s="217"/>
      <c r="N20" s="217"/>
      <c r="O20" s="217"/>
      <c r="P20" s="79"/>
    </row>
    <row r="21" spans="1:19" ht="13.15" customHeight="1" x14ac:dyDescent="0.25">
      <c r="B21" s="55" t="s">
        <v>4</v>
      </c>
      <c r="C21" s="55"/>
      <c r="D21" s="55"/>
      <c r="E21" s="55"/>
      <c r="F21" s="216"/>
      <c r="G21" s="216"/>
      <c r="H21" s="216"/>
      <c r="I21" s="216"/>
      <c r="J21" s="216"/>
      <c r="K21" s="216"/>
      <c r="L21" s="217"/>
      <c r="M21" s="217"/>
      <c r="N21" s="217"/>
      <c r="O21" s="217"/>
      <c r="P21" s="79"/>
    </row>
    <row r="22" spans="1:19" ht="13.15" customHeight="1" x14ac:dyDescent="0.25">
      <c r="B22" s="12" t="s">
        <v>3</v>
      </c>
      <c r="C22" s="12"/>
      <c r="D22" s="12"/>
      <c r="E22" s="12"/>
      <c r="F22" s="216"/>
      <c r="G22" s="216"/>
      <c r="H22" s="216"/>
      <c r="I22" s="216"/>
      <c r="J22" s="216"/>
      <c r="K22" s="216"/>
      <c r="L22" s="217"/>
      <c r="M22" s="217"/>
      <c r="N22" s="217"/>
      <c r="O22" s="217"/>
      <c r="P22" s="79"/>
    </row>
    <row r="23" spans="1:19" ht="13.15" customHeight="1" x14ac:dyDescent="0.25">
      <c r="B23" s="55" t="s">
        <v>2</v>
      </c>
      <c r="C23" s="55"/>
      <c r="D23" s="55"/>
      <c r="E23" s="55"/>
      <c r="F23" s="216"/>
      <c r="G23" s="216"/>
      <c r="H23" s="216"/>
      <c r="I23" s="216"/>
      <c r="J23" s="216"/>
      <c r="K23" s="216"/>
      <c r="L23" s="217"/>
      <c r="M23" s="217"/>
      <c r="N23" s="217"/>
      <c r="O23" s="217"/>
      <c r="P23" s="79"/>
    </row>
    <row r="24" spans="1:19" ht="14.5" customHeight="1" x14ac:dyDescent="0.25">
      <c r="B24" s="206" t="s">
        <v>1</v>
      </c>
      <c r="C24" s="206"/>
      <c r="D24" s="2"/>
      <c r="E24" s="2"/>
      <c r="F24" s="211" t="s">
        <v>22</v>
      </c>
      <c r="G24" s="211"/>
      <c r="H24" s="211"/>
      <c r="I24" s="211">
        <f>SUM(I12:I23)</f>
        <v>4</v>
      </c>
      <c r="J24" s="211"/>
      <c r="K24" s="211"/>
      <c r="L24" s="212">
        <f>'[2]Dados M2(Prt2)'!$G$18</f>
        <v>0.21265284423179159</v>
      </c>
      <c r="M24" s="212"/>
      <c r="N24" s="212"/>
      <c r="O24" s="212"/>
      <c r="P24" s="81">
        <f>L24</f>
        <v>0.21265284423179159</v>
      </c>
    </row>
    <row r="25" spans="1:19" ht="13.15" customHeight="1" x14ac:dyDescent="0.25">
      <c r="B25" s="71" t="s">
        <v>87</v>
      </c>
      <c r="C25" s="71"/>
      <c r="D25" s="71"/>
      <c r="E25" s="71"/>
      <c r="F25" s="71"/>
      <c r="G25" s="71"/>
      <c r="H25" s="71"/>
      <c r="I25" s="71"/>
      <c r="J25" s="71"/>
      <c r="K25" s="71"/>
      <c r="L25" s="71"/>
      <c r="M25" s="71"/>
    </row>
    <row r="26" spans="1:19" ht="13.15" customHeight="1" x14ac:dyDescent="0.25">
      <c r="B26" s="71" t="s">
        <v>88</v>
      </c>
      <c r="C26" s="71"/>
      <c r="D26" s="71"/>
      <c r="E26" s="71"/>
      <c r="F26" s="71"/>
      <c r="G26" s="71"/>
      <c r="H26" s="71"/>
      <c r="I26" s="71"/>
      <c r="J26" s="71"/>
      <c r="K26" s="71"/>
      <c r="L26" s="71"/>
      <c r="M26" s="71"/>
    </row>
    <row r="27" spans="1:19" ht="13.15" customHeight="1" x14ac:dyDescent="0.25">
      <c r="B27" s="71" t="s">
        <v>42</v>
      </c>
      <c r="C27" s="71"/>
      <c r="D27" s="71"/>
      <c r="E27" s="71"/>
      <c r="F27" s="71"/>
      <c r="G27" s="72" t="s">
        <v>0</v>
      </c>
      <c r="I27" s="71"/>
      <c r="J27" s="72" t="s">
        <v>40</v>
      </c>
      <c r="M27" s="71" t="s">
        <v>41</v>
      </c>
    </row>
    <row r="28" spans="1:19" ht="13.15" customHeight="1" x14ac:dyDescent="0.25">
      <c r="B28" s="71"/>
      <c r="C28" s="71"/>
      <c r="D28" s="71"/>
      <c r="E28" s="71"/>
      <c r="G28" s="71"/>
      <c r="H28" s="71"/>
      <c r="K28" s="71"/>
      <c r="R28" s="76" t="s">
        <v>43</v>
      </c>
    </row>
    <row r="29" spans="1:19" ht="13.15" customHeight="1" x14ac:dyDescent="0.25">
      <c r="B29" s="71"/>
      <c r="C29" s="71"/>
      <c r="D29" s="71"/>
      <c r="E29" s="71"/>
      <c r="G29" s="71"/>
      <c r="H29" s="71"/>
      <c r="I29" s="71"/>
      <c r="J29" s="71"/>
      <c r="K29" s="71"/>
      <c r="L29" s="71"/>
      <c r="M29" s="71"/>
      <c r="O29" s="10"/>
    </row>
    <row r="30" spans="1:19" ht="13.15" customHeight="1" x14ac:dyDescent="0.25">
      <c r="B30" s="71"/>
      <c r="C30" s="71"/>
      <c r="D30" s="71"/>
      <c r="E30" s="71"/>
      <c r="G30" s="71"/>
      <c r="H30" s="71"/>
      <c r="I30" s="71"/>
      <c r="J30" s="71"/>
      <c r="K30" s="71"/>
      <c r="L30" s="71"/>
      <c r="M30" s="71"/>
      <c r="O30" s="10"/>
    </row>
    <row r="31" spans="1:19" ht="14.5" customHeight="1" x14ac:dyDescent="0.25">
      <c r="O31" s="10"/>
    </row>
    <row r="32" spans="1:19" ht="14.5" customHeight="1" x14ac:dyDescent="0.25"/>
    <row r="33" spans="3:14" ht="14.5" customHeight="1" x14ac:dyDescent="0.25"/>
    <row r="34" spans="3:14" ht="14.5" customHeight="1" x14ac:dyDescent="0.25"/>
    <row r="35" spans="3:14" ht="14.5" customHeight="1" x14ac:dyDescent="0.25"/>
    <row r="36" spans="3:14" ht="14.5" customHeight="1" x14ac:dyDescent="0.25"/>
    <row r="37" spans="3:14" ht="14.5" customHeight="1" x14ac:dyDescent="0.25"/>
    <row r="38" spans="3:14" ht="14.5" customHeight="1" x14ac:dyDescent="0.25"/>
    <row r="39" spans="3:14" ht="14.5" customHeight="1" x14ac:dyDescent="0.25"/>
    <row r="40" spans="3:14" ht="14.5" customHeight="1" x14ac:dyDescent="0.25"/>
    <row r="47" spans="3:14" x14ac:dyDescent="0.25">
      <c r="C47" s="112"/>
      <c r="D47" s="112"/>
      <c r="E47" s="112"/>
      <c r="F47" s="112"/>
      <c r="G47" s="112"/>
      <c r="H47" s="112"/>
      <c r="I47" s="112"/>
      <c r="J47" s="112"/>
      <c r="K47" s="112"/>
      <c r="L47" s="112"/>
      <c r="M47" s="112"/>
      <c r="N47" s="112"/>
    </row>
    <row r="48" spans="3:14" ht="14.5" customHeight="1" x14ac:dyDescent="0.25">
      <c r="C48" s="112"/>
      <c r="D48" s="112"/>
      <c r="E48" s="112"/>
      <c r="F48" s="112"/>
      <c r="G48" s="112"/>
      <c r="H48" s="112"/>
      <c r="I48" s="112"/>
      <c r="J48" s="112"/>
      <c r="K48" s="112"/>
      <c r="L48" s="112"/>
      <c r="M48" s="112"/>
      <c r="N48" s="112"/>
    </row>
    <row r="49" spans="1:16" ht="31.5" customHeight="1" x14ac:dyDescent="0.25">
      <c r="C49" s="112"/>
      <c r="D49" s="112"/>
      <c r="E49" s="112"/>
      <c r="F49" s="112"/>
      <c r="G49" s="112"/>
      <c r="H49" s="112"/>
      <c r="I49" s="112"/>
      <c r="J49" s="112"/>
      <c r="K49" s="112"/>
      <c r="L49" s="112"/>
      <c r="M49" s="112"/>
      <c r="N49" s="112"/>
    </row>
    <row r="50" spans="1:16" ht="24.75" customHeight="1" x14ac:dyDescent="0.25"/>
    <row r="52" spans="1:16" x14ac:dyDescent="0.25">
      <c r="A52" s="73"/>
      <c r="B52" s="12"/>
      <c r="O52" s="12"/>
      <c r="P52" s="12"/>
    </row>
  </sheetData>
  <mergeCells count="49">
    <mergeCell ref="B11:C11"/>
    <mergeCell ref="D11:H11"/>
    <mergeCell ref="I11:K11"/>
    <mergeCell ref="L11:O11"/>
    <mergeCell ref="C2:Q2"/>
    <mergeCell ref="A4:N4"/>
    <mergeCell ref="C7:P9"/>
    <mergeCell ref="A9:B9"/>
    <mergeCell ref="I10:P10"/>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B24:C24"/>
    <mergeCell ref="F24:H24"/>
    <mergeCell ref="I24:K24"/>
    <mergeCell ref="L24:O24"/>
    <mergeCell ref="F22:H22"/>
    <mergeCell ref="I22:K22"/>
    <mergeCell ref="L22:O22"/>
    <mergeCell ref="F23:H23"/>
    <mergeCell ref="I23:K23"/>
    <mergeCell ref="L23:O23"/>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54"/>
  <sheetViews>
    <sheetView workbookViewId="0">
      <selection activeCell="S15" sqref="S15"/>
    </sheetView>
  </sheetViews>
  <sheetFormatPr defaultColWidth="8.81640625" defaultRowHeight="14.5" x14ac:dyDescent="0.35"/>
  <cols>
    <col min="1" max="1" width="9.453125" style="5" customWidth="1"/>
    <col min="2" max="2" width="3" style="5" customWidth="1"/>
    <col min="3" max="3" width="7.1796875" style="5" customWidth="1"/>
    <col min="4" max="5" width="0.81640625" style="5" customWidth="1"/>
    <col min="6" max="6" width="12.7265625" style="5" customWidth="1"/>
    <col min="7" max="7" width="3.81640625" style="5" customWidth="1"/>
    <col min="8" max="8" width="3.453125" style="5" customWidth="1"/>
    <col min="9" max="9" width="15.7265625" style="5" customWidth="1"/>
    <col min="10" max="10" width="3.81640625" style="5" customWidth="1"/>
    <col min="11" max="11" width="3.7265625" style="5" customWidth="1"/>
    <col min="12" max="12" width="9.54296875" style="5" customWidth="1"/>
    <col min="13" max="13" width="2.54296875" style="5" customWidth="1"/>
    <col min="14" max="14" width="2.7265625" style="5" customWidth="1"/>
    <col min="15" max="15" width="3" style="5" customWidth="1"/>
    <col min="16" max="16" width="2.7265625" style="5" customWidth="1"/>
    <col min="17" max="17" width="8.7265625" style="5" customWidth="1"/>
    <col min="18" max="21" width="8.81640625" style="5"/>
    <col min="22" max="22" width="9.7265625" style="5" customWidth="1"/>
    <col min="23" max="16384" width="8.81640625" style="5"/>
  </cols>
  <sheetData>
    <row r="1" spans="1:24" ht="15" customHeight="1" x14ac:dyDescent="0.35"/>
    <row r="2" spans="1:24" ht="15.75" customHeight="1" x14ac:dyDescent="0.35">
      <c r="C2" s="222" t="s">
        <v>15</v>
      </c>
      <c r="D2" s="222"/>
      <c r="E2" s="222"/>
      <c r="F2" s="222"/>
      <c r="G2" s="222"/>
      <c r="H2" s="222"/>
      <c r="I2" s="222"/>
      <c r="J2" s="222"/>
      <c r="K2" s="222"/>
      <c r="L2" s="222"/>
      <c r="M2" s="222"/>
      <c r="N2" s="222"/>
      <c r="O2" s="222"/>
      <c r="P2" s="222"/>
      <c r="Q2" s="222"/>
    </row>
    <row r="3" spans="1:24" ht="15.75" customHeight="1" x14ac:dyDescent="0.35">
      <c r="B3" s="6"/>
      <c r="C3" s="6"/>
      <c r="D3" s="6"/>
      <c r="E3" s="6"/>
      <c r="F3" s="6"/>
      <c r="G3" s="6"/>
      <c r="H3" s="6"/>
      <c r="I3" s="6"/>
      <c r="J3" s="6"/>
      <c r="K3" s="6"/>
      <c r="L3" s="6"/>
      <c r="M3" s="6"/>
      <c r="N3" s="6"/>
    </row>
    <row r="4" spans="1:24" ht="22.15" customHeight="1" x14ac:dyDescent="0.35">
      <c r="A4" s="219"/>
      <c r="B4" s="219"/>
      <c r="C4" s="219"/>
      <c r="D4" s="219"/>
      <c r="E4" s="219"/>
      <c r="F4" s="219"/>
      <c r="G4" s="219"/>
      <c r="H4" s="219"/>
      <c r="I4" s="219"/>
      <c r="J4" s="219"/>
      <c r="K4" s="219"/>
      <c r="L4" s="219"/>
      <c r="M4" s="219"/>
      <c r="N4" s="219"/>
    </row>
    <row r="5" spans="1:24" ht="14.5" customHeight="1" x14ac:dyDescent="0.35"/>
    <row r="6" spans="1:24" ht="15.65" customHeight="1" x14ac:dyDescent="0.35">
      <c r="C6" s="40" t="s">
        <v>82</v>
      </c>
      <c r="D6" s="16"/>
      <c r="E6" s="16"/>
    </row>
    <row r="7" spans="1:24" ht="14.5" customHeight="1" x14ac:dyDescent="0.35">
      <c r="C7" s="221" t="s">
        <v>109</v>
      </c>
      <c r="D7" s="221"/>
      <c r="E7" s="221"/>
      <c r="F7" s="221"/>
      <c r="G7" s="221"/>
      <c r="H7" s="221"/>
      <c r="I7" s="221"/>
      <c r="J7" s="221"/>
      <c r="K7" s="221"/>
      <c r="L7" s="221"/>
      <c r="M7" s="221"/>
      <c r="N7" s="221"/>
      <c r="O7" s="221"/>
      <c r="P7" s="221"/>
      <c r="Q7" s="142"/>
    </row>
    <row r="8" spans="1:24" ht="14.5" customHeight="1" x14ac:dyDescent="0.35">
      <c r="C8" s="221"/>
      <c r="D8" s="221"/>
      <c r="E8" s="221"/>
      <c r="F8" s="221"/>
      <c r="G8" s="221"/>
      <c r="H8" s="221"/>
      <c r="I8" s="221"/>
      <c r="J8" s="221"/>
      <c r="K8" s="221"/>
      <c r="L8" s="221"/>
      <c r="M8" s="221"/>
      <c r="N8" s="221"/>
      <c r="O8" s="221"/>
      <c r="P8" s="221"/>
      <c r="Q8" s="142"/>
    </row>
    <row r="9" spans="1:24" ht="12" customHeight="1" x14ac:dyDescent="0.35">
      <c r="A9" s="223" t="s">
        <v>69</v>
      </c>
      <c r="B9" s="223"/>
      <c r="C9" s="221"/>
      <c r="D9" s="221"/>
      <c r="E9" s="221"/>
      <c r="F9" s="221"/>
      <c r="G9" s="221"/>
      <c r="H9" s="221"/>
      <c r="I9" s="221"/>
      <c r="J9" s="221"/>
      <c r="K9" s="221"/>
      <c r="L9" s="221"/>
      <c r="M9" s="221"/>
      <c r="N9" s="221"/>
      <c r="O9" s="221"/>
      <c r="P9" s="221"/>
    </row>
    <row r="10" spans="1:24" ht="14.5" customHeight="1" x14ac:dyDescent="0.35">
      <c r="B10" s="41" t="s">
        <v>86</v>
      </c>
      <c r="I10" s="205" t="s">
        <v>98</v>
      </c>
      <c r="J10" s="205"/>
      <c r="K10" s="205"/>
      <c r="L10" s="205"/>
      <c r="M10" s="205"/>
      <c r="N10" s="205"/>
      <c r="O10" s="205"/>
      <c r="P10" s="205"/>
    </row>
    <row r="11" spans="1:24" ht="27.65" customHeight="1" x14ac:dyDescent="0.35">
      <c r="B11" s="206" t="s">
        <v>14</v>
      </c>
      <c r="C11" s="206"/>
      <c r="D11" s="207" t="s">
        <v>89</v>
      </c>
      <c r="E11" s="207"/>
      <c r="F11" s="207"/>
      <c r="G11" s="207"/>
      <c r="H11" s="207"/>
      <c r="I11" s="207" t="s">
        <v>81</v>
      </c>
      <c r="J11" s="207"/>
      <c r="K11" s="207"/>
      <c r="L11" s="207" t="s">
        <v>21</v>
      </c>
      <c r="M11" s="207"/>
      <c r="N11" s="207"/>
      <c r="O11" s="207"/>
      <c r="P11" s="82">
        <v>3</v>
      </c>
      <c r="S11" s="15"/>
      <c r="T11" s="15"/>
      <c r="U11" s="15"/>
      <c r="V11" s="15"/>
      <c r="W11" s="15"/>
      <c r="X11" s="15"/>
    </row>
    <row r="12" spans="1:24" ht="13.15" customHeight="1" x14ac:dyDescent="0.35">
      <c r="B12" s="12" t="s">
        <v>13</v>
      </c>
      <c r="C12" s="12"/>
      <c r="D12" s="7"/>
      <c r="E12" s="7"/>
      <c r="F12" s="216">
        <f>'[2]Dados M2(Prt2)'!$B23</f>
        <v>17</v>
      </c>
      <c r="G12" s="216"/>
      <c r="H12" s="216"/>
      <c r="I12" s="216">
        <f>'[2]Dados M2(Prt2)'!$C23</f>
        <v>1</v>
      </c>
      <c r="J12" s="216"/>
      <c r="K12" s="216"/>
      <c r="L12" s="217">
        <f>'[2]Dados M2(Prt2)'!$G23</f>
        <v>5.6116722783389444E-2</v>
      </c>
      <c r="M12" s="217"/>
      <c r="N12" s="217"/>
      <c r="O12" s="217"/>
      <c r="P12" s="78">
        <f t="shared" ref="P12:P13" si="0">L12</f>
        <v>5.6116722783389444E-2</v>
      </c>
      <c r="Q12" s="8"/>
      <c r="R12" s="8"/>
      <c r="S12" s="8"/>
      <c r="T12" s="15"/>
      <c r="U12" s="15"/>
      <c r="V12" s="15"/>
      <c r="W12" s="15"/>
      <c r="X12" s="15"/>
    </row>
    <row r="13" spans="1:24" ht="13.15" customHeight="1" x14ac:dyDescent="0.35">
      <c r="B13" s="55" t="s">
        <v>12</v>
      </c>
      <c r="C13" s="55"/>
      <c r="D13" s="3"/>
      <c r="E13" s="3"/>
      <c r="F13" s="216">
        <f>'[2]Dados M2(Prt2)'!$B24</f>
        <v>17</v>
      </c>
      <c r="G13" s="216"/>
      <c r="H13" s="216"/>
      <c r="I13" s="216">
        <f>'[2]Dados M2(Prt2)'!$C24</f>
        <v>0</v>
      </c>
      <c r="J13" s="216"/>
      <c r="K13" s="216"/>
      <c r="L13" s="217">
        <f>'[2]Dados M2(Prt2)'!$G24</f>
        <v>5.6116722783389444E-2</v>
      </c>
      <c r="M13" s="217"/>
      <c r="N13" s="217"/>
      <c r="O13" s="217"/>
      <c r="P13" s="78">
        <f t="shared" si="0"/>
        <v>5.6116722783389444E-2</v>
      </c>
      <c r="Q13" s="8"/>
      <c r="R13" s="8"/>
      <c r="S13" s="8"/>
      <c r="T13" s="15"/>
      <c r="U13" s="15"/>
      <c r="V13" s="15"/>
      <c r="W13" s="15"/>
      <c r="X13" s="15"/>
    </row>
    <row r="14" spans="1:24" ht="13.15" customHeight="1" x14ac:dyDescent="0.35">
      <c r="B14" s="12" t="s">
        <v>11</v>
      </c>
      <c r="C14" s="12"/>
      <c r="D14" s="7"/>
      <c r="E14" s="7"/>
      <c r="F14" s="216"/>
      <c r="G14" s="216"/>
      <c r="H14" s="216"/>
      <c r="I14" s="216"/>
      <c r="J14" s="216"/>
      <c r="K14" s="216"/>
      <c r="L14" s="217"/>
      <c r="M14" s="217"/>
      <c r="N14" s="217"/>
      <c r="O14" s="217"/>
      <c r="P14" s="78"/>
      <c r="Q14" s="8"/>
      <c r="R14" s="8"/>
      <c r="S14" s="8"/>
      <c r="T14" s="15"/>
      <c r="U14" s="15"/>
      <c r="V14" s="15"/>
      <c r="W14" s="15"/>
      <c r="X14" s="15"/>
    </row>
    <row r="15" spans="1:24" ht="13.15" customHeight="1" x14ac:dyDescent="0.35">
      <c r="A15" s="7"/>
      <c r="B15" s="55" t="s">
        <v>10</v>
      </c>
      <c r="C15" s="55"/>
      <c r="D15" s="3"/>
      <c r="E15" s="3"/>
      <c r="F15" s="216"/>
      <c r="G15" s="216"/>
      <c r="H15" s="216"/>
      <c r="I15" s="216"/>
      <c r="J15" s="216"/>
      <c r="K15" s="216"/>
      <c r="L15" s="217"/>
      <c r="M15" s="217"/>
      <c r="N15" s="217"/>
      <c r="O15" s="217"/>
      <c r="P15" s="78"/>
      <c r="Q15" s="8"/>
      <c r="R15" s="8"/>
      <c r="T15" s="15"/>
      <c r="U15" s="15"/>
      <c r="V15" s="15"/>
      <c r="W15" s="15"/>
      <c r="X15" s="15"/>
    </row>
    <row r="16" spans="1:24" ht="13.15" customHeight="1" x14ac:dyDescent="0.35">
      <c r="A16" s="7"/>
      <c r="B16" s="55" t="s">
        <v>9</v>
      </c>
      <c r="C16" s="163"/>
      <c r="D16" s="7"/>
      <c r="E16" s="7"/>
      <c r="F16" s="216"/>
      <c r="G16" s="216"/>
      <c r="H16" s="216"/>
      <c r="I16" s="216"/>
      <c r="J16" s="216"/>
      <c r="K16" s="216"/>
      <c r="L16" s="217"/>
      <c r="M16" s="217"/>
      <c r="N16" s="217"/>
      <c r="O16" s="217"/>
      <c r="P16" s="78"/>
      <c r="Q16" s="8"/>
      <c r="R16" s="8"/>
      <c r="S16" s="8"/>
      <c r="T16" s="15"/>
      <c r="U16" s="15"/>
      <c r="V16" s="15"/>
      <c r="W16" s="15"/>
      <c r="X16" s="15"/>
    </row>
    <row r="17" spans="1:24" ht="13.15" customHeight="1" x14ac:dyDescent="0.35">
      <c r="A17" s="7"/>
      <c r="B17" s="55" t="s">
        <v>8</v>
      </c>
      <c r="C17" s="55"/>
      <c r="D17" s="3"/>
      <c r="E17" s="3"/>
      <c r="F17" s="216"/>
      <c r="G17" s="216"/>
      <c r="H17" s="216"/>
      <c r="I17" s="216"/>
      <c r="J17" s="216"/>
      <c r="K17" s="216"/>
      <c r="L17" s="217"/>
      <c r="M17" s="217"/>
      <c r="N17" s="217"/>
      <c r="O17" s="217"/>
      <c r="P17" s="78"/>
      <c r="R17" s="15"/>
      <c r="S17" s="15"/>
      <c r="T17" s="15"/>
      <c r="U17" s="15"/>
      <c r="V17" s="15"/>
      <c r="W17" s="15"/>
      <c r="X17" s="15"/>
    </row>
    <row r="18" spans="1:24" ht="13.15" customHeight="1" x14ac:dyDescent="0.35">
      <c r="A18" s="7"/>
      <c r="B18" s="12" t="s">
        <v>7</v>
      </c>
      <c r="C18" s="12"/>
      <c r="D18" s="7"/>
      <c r="E18" s="7"/>
      <c r="F18" s="216"/>
      <c r="G18" s="216"/>
      <c r="H18" s="216"/>
      <c r="I18" s="216"/>
      <c r="J18" s="216"/>
      <c r="K18" s="216"/>
      <c r="L18" s="217"/>
      <c r="M18" s="217"/>
      <c r="N18" s="217"/>
      <c r="O18" s="217"/>
      <c r="P18" s="78"/>
      <c r="R18" s="15"/>
      <c r="S18" s="15"/>
      <c r="T18" s="15"/>
      <c r="U18" s="15"/>
      <c r="V18" s="15"/>
      <c r="W18" s="15"/>
      <c r="X18" s="15"/>
    </row>
    <row r="19" spans="1:24" ht="13.15" customHeight="1" x14ac:dyDescent="0.35">
      <c r="B19" s="55" t="s">
        <v>6</v>
      </c>
      <c r="C19" s="55"/>
      <c r="D19" s="3"/>
      <c r="E19" s="3"/>
      <c r="F19" s="216"/>
      <c r="G19" s="216"/>
      <c r="H19" s="216"/>
      <c r="I19" s="216"/>
      <c r="J19" s="216"/>
      <c r="K19" s="216"/>
      <c r="L19" s="217"/>
      <c r="M19" s="217"/>
      <c r="N19" s="217"/>
      <c r="O19" s="217"/>
      <c r="P19" s="78"/>
      <c r="R19" s="15"/>
      <c r="S19" s="15"/>
      <c r="T19" s="15"/>
      <c r="U19" s="15"/>
      <c r="V19" s="15"/>
      <c r="W19" s="15"/>
      <c r="X19" s="15"/>
    </row>
    <row r="20" spans="1:24" ht="13.15" customHeight="1" x14ac:dyDescent="0.35">
      <c r="B20" s="12" t="s">
        <v>5</v>
      </c>
      <c r="C20" s="12"/>
      <c r="D20" s="7"/>
      <c r="E20" s="7"/>
      <c r="F20" s="216"/>
      <c r="G20" s="216"/>
      <c r="H20" s="216"/>
      <c r="I20" s="216"/>
      <c r="J20" s="216"/>
      <c r="K20" s="216"/>
      <c r="L20" s="217"/>
      <c r="M20" s="217"/>
      <c r="N20" s="217"/>
      <c r="O20" s="217"/>
      <c r="P20" s="78"/>
      <c r="R20" s="15"/>
      <c r="S20" s="15"/>
      <c r="T20" s="15"/>
      <c r="U20" s="15"/>
      <c r="V20" s="15"/>
      <c r="W20" s="15"/>
      <c r="X20" s="15"/>
    </row>
    <row r="21" spans="1:24" ht="13.15" customHeight="1" x14ac:dyDescent="0.35">
      <c r="B21" s="55" t="s">
        <v>4</v>
      </c>
      <c r="C21" s="55"/>
      <c r="D21" s="3"/>
      <c r="E21" s="3"/>
      <c r="F21" s="216"/>
      <c r="G21" s="216"/>
      <c r="H21" s="216"/>
      <c r="I21" s="216"/>
      <c r="J21" s="216"/>
      <c r="K21" s="216"/>
      <c r="L21" s="217"/>
      <c r="M21" s="217"/>
      <c r="N21" s="217"/>
      <c r="O21" s="217"/>
      <c r="P21" s="78"/>
    </row>
    <row r="22" spans="1:24" ht="13.15" customHeight="1" x14ac:dyDescent="0.35">
      <c r="B22" s="12" t="s">
        <v>3</v>
      </c>
      <c r="C22" s="12"/>
      <c r="D22" s="7"/>
      <c r="E22" s="7"/>
      <c r="F22" s="216"/>
      <c r="G22" s="216"/>
      <c r="H22" s="216"/>
      <c r="I22" s="216"/>
      <c r="J22" s="216"/>
      <c r="K22" s="216"/>
      <c r="L22" s="217"/>
      <c r="M22" s="217"/>
      <c r="N22" s="217"/>
      <c r="O22" s="217"/>
      <c r="P22" s="78"/>
    </row>
    <row r="23" spans="1:24" ht="13.15" customHeight="1" x14ac:dyDescent="0.35">
      <c r="B23" s="55" t="s">
        <v>2</v>
      </c>
      <c r="C23" s="55"/>
      <c r="D23" s="3"/>
      <c r="E23" s="3"/>
      <c r="F23" s="216"/>
      <c r="G23" s="216"/>
      <c r="H23" s="216"/>
      <c r="I23" s="216"/>
      <c r="J23" s="216"/>
      <c r="K23" s="216"/>
      <c r="L23" s="217"/>
      <c r="M23" s="217"/>
      <c r="N23" s="217"/>
      <c r="O23" s="217"/>
      <c r="P23" s="78"/>
    </row>
    <row r="24" spans="1:24" ht="14.5" customHeight="1" x14ac:dyDescent="0.35">
      <c r="B24" s="206" t="s">
        <v>1</v>
      </c>
      <c r="C24" s="206"/>
      <c r="D24" s="2"/>
      <c r="E24" s="2"/>
      <c r="F24" s="211" t="s">
        <v>38</v>
      </c>
      <c r="G24" s="211"/>
      <c r="H24" s="211"/>
      <c r="I24" s="211">
        <f>SUM(I12:I23)</f>
        <v>1</v>
      </c>
      <c r="J24" s="211"/>
      <c r="K24" s="211"/>
      <c r="L24" s="212">
        <f>'[2]Dados M2(Prt2)'!$G$35</f>
        <v>5.6116722783389444E-2</v>
      </c>
      <c r="M24" s="212"/>
      <c r="N24" s="212"/>
      <c r="O24" s="212"/>
      <c r="P24" s="80">
        <f>L24</f>
        <v>5.6116722783389444E-2</v>
      </c>
    </row>
    <row r="25" spans="1:24" ht="13.15" customHeight="1" x14ac:dyDescent="0.35">
      <c r="B25" s="71" t="s">
        <v>87</v>
      </c>
      <c r="C25" s="9"/>
      <c r="D25" s="9"/>
      <c r="E25" s="9"/>
      <c r="F25" s="9"/>
      <c r="G25" s="9"/>
      <c r="H25" s="9"/>
      <c r="I25" s="9"/>
      <c r="J25" s="9"/>
      <c r="K25" s="9"/>
      <c r="L25" s="9"/>
      <c r="M25" s="9"/>
    </row>
    <row r="26" spans="1:24" ht="13.15" customHeight="1" x14ac:dyDescent="0.35">
      <c r="B26" s="71" t="s">
        <v>88</v>
      </c>
      <c r="C26" s="9"/>
      <c r="D26" s="9"/>
      <c r="E26" s="9"/>
      <c r="F26" s="9"/>
      <c r="G26" s="9"/>
      <c r="H26" s="9"/>
      <c r="I26" s="9"/>
      <c r="J26" s="9"/>
      <c r="K26" s="9"/>
      <c r="L26" s="9"/>
      <c r="M26" s="9"/>
    </row>
    <row r="27" spans="1:24" ht="13.15" customHeight="1" x14ac:dyDescent="0.35">
      <c r="B27" s="9" t="s">
        <v>42</v>
      </c>
      <c r="C27" s="9"/>
      <c r="D27" s="9"/>
      <c r="E27" s="9"/>
      <c r="F27" s="9"/>
      <c r="G27" s="66" t="s">
        <v>0</v>
      </c>
      <c r="I27" s="9"/>
      <c r="J27" s="66" t="s">
        <v>40</v>
      </c>
      <c r="M27" s="9" t="s">
        <v>41</v>
      </c>
    </row>
    <row r="28" spans="1:24" ht="13.15" customHeight="1" x14ac:dyDescent="0.35">
      <c r="B28" s="9"/>
      <c r="C28" s="9"/>
      <c r="D28" s="9"/>
      <c r="E28" s="9"/>
      <c r="G28" s="9"/>
      <c r="H28" s="9"/>
      <c r="K28" s="9"/>
    </row>
    <row r="29" spans="1:24" ht="13.15" customHeight="1" x14ac:dyDescent="0.35">
      <c r="B29" s="9"/>
      <c r="C29" s="9"/>
      <c r="D29" s="9"/>
      <c r="E29" s="9"/>
      <c r="G29" s="9"/>
      <c r="H29" s="9"/>
      <c r="I29" s="9"/>
      <c r="K29" s="9"/>
      <c r="L29" s="9"/>
      <c r="M29" s="9"/>
      <c r="O29" s="10"/>
    </row>
    <row r="30" spans="1:24" ht="13.15" customHeight="1" x14ac:dyDescent="0.35">
      <c r="B30" s="9"/>
      <c r="C30" s="9"/>
      <c r="D30" s="9"/>
      <c r="E30" s="9"/>
      <c r="G30" s="9"/>
      <c r="H30" s="9"/>
      <c r="I30" s="21"/>
      <c r="L30" s="9"/>
      <c r="M30" s="9"/>
      <c r="O30" s="10"/>
    </row>
    <row r="31" spans="1:24" ht="14.5" customHeight="1" x14ac:dyDescent="0.35">
      <c r="O31" s="10"/>
    </row>
    <row r="32" spans="1:24" ht="14.5" customHeight="1" x14ac:dyDescent="0.35"/>
    <row r="33" spans="3:16" ht="14.5" customHeight="1" x14ac:dyDescent="0.35"/>
    <row r="34" spans="3:16" ht="14.5" customHeight="1" x14ac:dyDescent="0.35"/>
    <row r="35" spans="3:16" ht="14.5" customHeight="1" x14ac:dyDescent="0.35"/>
    <row r="36" spans="3:16" ht="14.5" customHeight="1" x14ac:dyDescent="0.35"/>
    <row r="37" spans="3:16" ht="14.5" customHeight="1" x14ac:dyDescent="0.35"/>
    <row r="38" spans="3:16" ht="14.5" customHeight="1" x14ac:dyDescent="0.35"/>
    <row r="39" spans="3:16" ht="14.5" customHeight="1" x14ac:dyDescent="0.35"/>
    <row r="40" spans="3:16" ht="14.5" customHeight="1" x14ac:dyDescent="0.35"/>
    <row r="47" spans="3:16" ht="15" customHeight="1" x14ac:dyDescent="0.35">
      <c r="C47" s="173"/>
      <c r="D47" s="173"/>
      <c r="E47" s="173"/>
      <c r="F47" s="173"/>
      <c r="G47" s="173"/>
      <c r="H47" s="173"/>
      <c r="I47" s="173"/>
      <c r="J47" s="173"/>
      <c r="K47" s="173"/>
      <c r="L47" s="173"/>
      <c r="M47" s="173"/>
      <c r="N47" s="173"/>
    </row>
    <row r="48" spans="3:16" ht="14.5" customHeight="1" x14ac:dyDescent="0.35">
      <c r="C48" s="173"/>
      <c r="D48" s="173"/>
      <c r="E48" s="173"/>
      <c r="F48" s="173"/>
      <c r="G48" s="173"/>
      <c r="H48" s="173"/>
      <c r="I48" s="173"/>
      <c r="J48" s="173"/>
      <c r="K48" s="173"/>
      <c r="L48" s="173"/>
      <c r="M48" s="173"/>
      <c r="N48" s="173"/>
      <c r="O48" s="20"/>
      <c r="P48" s="11"/>
    </row>
    <row r="49" spans="1:16" ht="14.5" customHeight="1" x14ac:dyDescent="0.35">
      <c r="B49" s="20"/>
      <c r="C49" s="173"/>
      <c r="D49" s="173"/>
      <c r="E49" s="173"/>
      <c r="F49" s="173"/>
      <c r="G49" s="173"/>
      <c r="H49" s="173"/>
      <c r="I49" s="173"/>
      <c r="J49" s="173"/>
      <c r="K49" s="173"/>
      <c r="L49" s="173"/>
      <c r="M49" s="173"/>
      <c r="N49" s="173"/>
      <c r="O49" s="20"/>
      <c r="P49" s="11"/>
    </row>
    <row r="50" spans="1:16" ht="18.75" customHeight="1" x14ac:dyDescent="0.35">
      <c r="B50" s="20"/>
      <c r="C50" s="173"/>
      <c r="D50" s="173"/>
      <c r="E50" s="173"/>
      <c r="F50" s="173"/>
      <c r="G50" s="173"/>
      <c r="H50" s="173"/>
      <c r="I50" s="173"/>
      <c r="J50" s="173"/>
      <c r="K50" s="173"/>
      <c r="L50" s="173"/>
      <c r="M50" s="173"/>
      <c r="N50" s="173"/>
      <c r="O50" s="20"/>
      <c r="P50" s="11"/>
    </row>
    <row r="51" spans="1:16" x14ac:dyDescent="0.35">
      <c r="B51" s="20"/>
      <c r="C51" s="20"/>
      <c r="D51" s="20"/>
      <c r="E51" s="20"/>
      <c r="F51" s="20"/>
      <c r="G51" s="20"/>
      <c r="H51" s="20"/>
      <c r="I51" s="20"/>
      <c r="J51" s="20"/>
      <c r="K51" s="20"/>
      <c r="L51" s="20"/>
      <c r="M51" s="20"/>
      <c r="N51" s="20"/>
      <c r="O51" s="20"/>
      <c r="P51" s="11"/>
    </row>
    <row r="52" spans="1:16" x14ac:dyDescent="0.35">
      <c r="B52" s="11"/>
      <c r="C52" s="11"/>
      <c r="D52" s="11"/>
      <c r="E52" s="11"/>
      <c r="F52" s="11"/>
      <c r="G52" s="11"/>
      <c r="H52" s="11"/>
      <c r="I52" s="11"/>
      <c r="J52" s="11"/>
      <c r="K52" s="11"/>
      <c r="L52" s="11"/>
      <c r="M52" s="11"/>
      <c r="N52" s="11"/>
      <c r="O52" s="11"/>
      <c r="P52" s="11"/>
    </row>
    <row r="53" spans="1:16" x14ac:dyDescent="0.35">
      <c r="B53" s="11"/>
      <c r="C53" s="11"/>
      <c r="D53" s="11"/>
      <c r="E53" s="11"/>
      <c r="F53" s="11"/>
      <c r="G53" s="11"/>
      <c r="H53" s="11"/>
      <c r="I53" s="11"/>
      <c r="J53" s="11"/>
      <c r="K53" s="11"/>
      <c r="L53" s="11"/>
      <c r="M53" s="11"/>
      <c r="N53" s="11"/>
      <c r="O53" s="11"/>
      <c r="P53" s="11"/>
    </row>
    <row r="54" spans="1:16" x14ac:dyDescent="0.35">
      <c r="A54" s="13"/>
    </row>
  </sheetData>
  <mergeCells count="49">
    <mergeCell ref="B11:C11"/>
    <mergeCell ref="D11:H11"/>
    <mergeCell ref="I11:K11"/>
    <mergeCell ref="L11:O11"/>
    <mergeCell ref="C2:Q2"/>
    <mergeCell ref="A4:N4"/>
    <mergeCell ref="C7:P9"/>
    <mergeCell ref="A9:B9"/>
    <mergeCell ref="I10:P10"/>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B24:C24"/>
    <mergeCell ref="F24:H24"/>
    <mergeCell ref="I24:K24"/>
    <mergeCell ref="L24:O24"/>
    <mergeCell ref="F22:H22"/>
    <mergeCell ref="I22:K22"/>
    <mergeCell ref="L22:O22"/>
    <mergeCell ref="F23:H23"/>
    <mergeCell ref="I23:K23"/>
    <mergeCell ref="L23:O23"/>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17</vt:i4>
      </vt:variant>
    </vt:vector>
  </HeadingPairs>
  <TitlesOfParts>
    <vt:vector size="37" baseType="lpstr">
      <vt:lpstr>Metas 2026</vt:lpstr>
      <vt:lpstr>M1-1ºG</vt:lpstr>
      <vt:lpstr>M1-2ºG</vt:lpstr>
      <vt:lpstr>M1-Geral</vt:lpstr>
      <vt:lpstr>M2-1ºG(prt1)</vt:lpstr>
      <vt:lpstr>M2-2ºG(prt1)</vt:lpstr>
      <vt:lpstr>M2-Geral(prt1)</vt:lpstr>
      <vt:lpstr>M2-1ºG(prt2)</vt:lpstr>
      <vt:lpstr>M2-2ºG(prt2)</vt:lpstr>
      <vt:lpstr>M2-Geral(prt2)</vt:lpstr>
      <vt:lpstr>Meta 3</vt:lpstr>
      <vt:lpstr>Meta 5-1ºG</vt:lpstr>
      <vt:lpstr>Meta 5-2ºG</vt:lpstr>
      <vt:lpstr>Meta 5-Geral</vt:lpstr>
      <vt:lpstr>Mt.Esp.3(IEESO)</vt:lpstr>
      <vt:lpstr>Mt.Esp..4(IPCJ)</vt:lpstr>
      <vt:lpstr>M9</vt:lpstr>
      <vt:lpstr>Mt.Esp.5</vt:lpstr>
      <vt:lpstr>M12</vt:lpstr>
      <vt:lpstr>Mt.Esp.2(IPER)</vt:lpstr>
      <vt:lpstr>'M12'!Area_de_impressao</vt:lpstr>
      <vt:lpstr>'M2-1ºG(prt1)'!Area_de_impressao</vt:lpstr>
      <vt:lpstr>'M2-1ºG(prt2)'!Area_de_impressao</vt:lpstr>
      <vt:lpstr>'M2-2ºG(prt1)'!Area_de_impressao</vt:lpstr>
      <vt:lpstr>'M2-2ºG(prt2)'!Area_de_impressao</vt:lpstr>
      <vt:lpstr>'M2-Geral(prt1)'!Area_de_impressao</vt:lpstr>
      <vt:lpstr>'M2-Geral(prt2)'!Area_de_impressao</vt:lpstr>
      <vt:lpstr>'M9'!Area_de_impressao</vt:lpstr>
      <vt:lpstr>'Meta 3'!Area_de_impressao</vt:lpstr>
      <vt:lpstr>'Meta 5-1ºG'!Area_de_impressao</vt:lpstr>
      <vt:lpstr>'Meta 5-2ºG'!Area_de_impressao</vt:lpstr>
      <vt:lpstr>'Meta 5-Geral'!Area_de_impressao</vt:lpstr>
      <vt:lpstr>'Mt.Esp..4(IPCJ)'!Area_de_impressao</vt:lpstr>
      <vt:lpstr>'Mt.Esp.2(IPER)'!Area_de_impressao</vt:lpstr>
      <vt:lpstr>'Mt.Esp.3(IEESO)'!Area_de_impressao</vt:lpstr>
      <vt:lpstr>Mt.Esp.5!Area_de_impressao</vt:lpstr>
      <vt:lpstr>'Metas 2026'!Titulos_de_impressao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BAZILIO TERRA</dc:creator>
  <cp:lastModifiedBy>ADRIANA DOMANOSKI GURNIAK</cp:lastModifiedBy>
  <cp:lastPrinted>2026-03-09T21:37:50Z</cp:lastPrinted>
  <dcterms:created xsi:type="dcterms:W3CDTF">2019-05-17T19:53:26Z</dcterms:created>
  <dcterms:modified xsi:type="dcterms:W3CDTF">2026-04-07T16:52:06Z</dcterms:modified>
</cp:coreProperties>
</file>